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b2d9b297cfeeb3/Dokumente/EBook  - STORCH-Methode/"/>
    </mc:Choice>
  </mc:AlternateContent>
  <xr:revisionPtr revIDLastSave="12" documentId="13_ncr:b_{5A8C9A50-3D1B-4DE2-9690-2C3E8EF26532}" xr6:coauthVersionLast="47" xr6:coauthVersionMax="47" xr10:uidLastSave="{51D524A3-F438-41AD-B7F3-5FD3756F2735}"/>
  <workbookProtection workbookAlgorithmName="SHA-512" workbookHashValue="SI7zTSuQjWQ6xTo4FdpKrNItef/XMstmWIDN/a6j8fUG/B3q4E3FbbApW7tVCgndHDIQxrwYV4Xqi8mTk5jS6g==" workbookSaltValue="x3R/ZYjUPfW7+1gyrTuxdQ==" workbookSpinCount="100000" lockStructure="1"/>
  <bookViews>
    <workbookView xWindow="28680" yWindow="-120" windowWidth="29040" windowHeight="15720" tabRatio="780" xr2:uid="{FAF8254E-0701-45E8-9FC4-44D196845990}"/>
  </bookViews>
  <sheets>
    <sheet name="Eingaben" sheetId="1" r:id="rId1"/>
    <sheet name="Mädchen 2026" sheetId="6" r:id="rId2"/>
    <sheet name="Junge 2026" sheetId="7" r:id="rId3"/>
    <sheet name="Berechnung MP" sheetId="9" state="hidden" r:id="rId4"/>
    <sheet name="AJ Berechnung CE" sheetId="4" state="hidden" r:id="rId5"/>
    <sheet name="AJ Berechnung ES" sheetId="5" state="hidden" r:id="rId6"/>
    <sheet name="NJ Berechnung CE" sheetId="10" state="hidden" r:id="rId7"/>
    <sheet name="NJ Berechnung ES" sheetId="11" state="hidden" r:id="rId8"/>
    <sheet name="Mädchen 2027" sheetId="12" r:id="rId9"/>
    <sheet name="Junge 2027" sheetId="13" r:id="rId10"/>
  </sheets>
  <definedNames>
    <definedName name="_xlnm._FilterDatabase" localSheetId="5" hidden="1">'AJ Berechnung ES'!$B$7:$E$592</definedName>
    <definedName name="_xlnm._FilterDatabase" localSheetId="7" hidden="1">'NJ Berechnung ES'!$B$7:$E$592</definedName>
    <definedName name="_xlnm.Print_Titles" localSheetId="2">'Junge 2026'!$1:$5</definedName>
    <definedName name="_xlnm.Print_Titles" localSheetId="9">'Junge 2027'!$1:$5</definedName>
    <definedName name="_xlnm.Print_Titles" localSheetId="1">'Mädchen 2026'!$1:$5</definedName>
    <definedName name="_xlnm.Print_Titles" localSheetId="8">'Mädchen 2027'!$1:$5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63" i="9" l="1"/>
  <c r="C1462" i="9"/>
  <c r="C1461" i="9"/>
  <c r="C1460" i="9"/>
  <c r="C1459" i="9"/>
  <c r="C1458" i="9"/>
  <c r="C1457" i="9"/>
  <c r="C1456" i="9"/>
  <c r="C1455" i="9"/>
  <c r="C1454" i="9"/>
  <c r="C1453" i="9"/>
  <c r="C1452" i="9"/>
  <c r="C1451" i="9"/>
  <c r="C1450" i="9"/>
  <c r="C1449" i="9"/>
  <c r="C1448" i="9"/>
  <c r="C1447" i="9"/>
  <c r="C1446" i="9"/>
  <c r="C1445" i="9"/>
  <c r="C1444" i="9"/>
  <c r="C1443" i="9"/>
  <c r="C1442" i="9"/>
  <c r="C1441" i="9"/>
  <c r="C1440" i="9"/>
  <c r="C1439" i="9"/>
  <c r="C1438" i="9"/>
  <c r="C1437" i="9"/>
  <c r="C1436" i="9"/>
  <c r="C1435" i="9"/>
  <c r="C1434" i="9"/>
  <c r="C1433" i="9"/>
  <c r="C1432" i="9"/>
  <c r="C1431" i="9"/>
  <c r="C1430" i="9"/>
  <c r="C1429" i="9"/>
  <c r="C1428" i="9"/>
  <c r="C1427" i="9"/>
  <c r="C1426" i="9"/>
  <c r="C1425" i="9"/>
  <c r="C1424" i="9"/>
  <c r="C1423" i="9"/>
  <c r="C1422" i="9"/>
  <c r="C1421" i="9"/>
  <c r="C1420" i="9"/>
  <c r="C1419" i="9"/>
  <c r="C1418" i="9"/>
  <c r="C1417" i="9"/>
  <c r="C1416" i="9"/>
  <c r="C1415" i="9"/>
  <c r="C1414" i="9"/>
  <c r="C1413" i="9"/>
  <c r="C1412" i="9"/>
  <c r="C1411" i="9"/>
  <c r="C1410" i="9"/>
  <c r="C1409" i="9"/>
  <c r="C1408" i="9"/>
  <c r="C1407" i="9"/>
  <c r="C1406" i="9"/>
  <c r="C1405" i="9"/>
  <c r="C1404" i="9"/>
  <c r="C1403" i="9"/>
  <c r="C1402" i="9"/>
  <c r="C1401" i="9"/>
  <c r="C1400" i="9"/>
  <c r="C1399" i="9"/>
  <c r="C1398" i="9"/>
  <c r="C1397" i="9"/>
  <c r="C1396" i="9"/>
  <c r="C1395" i="9"/>
  <c r="C1394" i="9"/>
  <c r="C1393" i="9"/>
  <c r="C1392" i="9"/>
  <c r="C1391" i="9"/>
  <c r="C1390" i="9"/>
  <c r="C1389" i="9"/>
  <c r="C1388" i="9"/>
  <c r="C1387" i="9"/>
  <c r="C1386" i="9"/>
  <c r="C1385" i="9"/>
  <c r="C1384" i="9"/>
  <c r="C1383" i="9"/>
  <c r="C1382" i="9"/>
  <c r="C1381" i="9"/>
  <c r="C1380" i="9"/>
  <c r="C1379" i="9"/>
  <c r="C1378" i="9"/>
  <c r="C1377" i="9"/>
  <c r="C1376" i="9"/>
  <c r="C1375" i="9"/>
  <c r="C1374" i="9"/>
  <c r="C1373" i="9"/>
  <c r="C1372" i="9"/>
  <c r="C1371" i="9"/>
  <c r="C1370" i="9"/>
  <c r="C1369" i="9"/>
  <c r="C1368" i="9"/>
  <c r="C1367" i="9"/>
  <c r="C1366" i="9"/>
  <c r="C1365" i="9"/>
  <c r="C1364" i="9"/>
  <c r="C1363" i="9"/>
  <c r="C1362" i="9"/>
  <c r="C1361" i="9"/>
  <c r="C1360" i="9"/>
  <c r="C1359" i="9"/>
  <c r="C1358" i="9"/>
  <c r="C1357" i="9"/>
  <c r="C1356" i="9"/>
  <c r="C1355" i="9"/>
  <c r="C1354" i="9"/>
  <c r="C1353" i="9"/>
  <c r="C1352" i="9"/>
  <c r="C1351" i="9"/>
  <c r="C1350" i="9"/>
  <c r="C1349" i="9"/>
  <c r="C1348" i="9"/>
  <c r="C1347" i="9"/>
  <c r="C1346" i="9"/>
  <c r="C1345" i="9"/>
  <c r="C1344" i="9"/>
  <c r="C1343" i="9"/>
  <c r="C1342" i="9"/>
  <c r="C1341" i="9"/>
  <c r="C1340" i="9"/>
  <c r="C1339" i="9"/>
  <c r="C1338" i="9"/>
  <c r="C1337" i="9"/>
  <c r="C1336" i="9"/>
  <c r="C1335" i="9"/>
  <c r="C1334" i="9"/>
  <c r="C1333" i="9"/>
  <c r="C1332" i="9"/>
  <c r="C1331" i="9"/>
  <c r="C1330" i="9"/>
  <c r="C1329" i="9"/>
  <c r="C1328" i="9"/>
  <c r="C1327" i="9"/>
  <c r="C1326" i="9"/>
  <c r="C1325" i="9"/>
  <c r="C1324" i="9"/>
  <c r="C1323" i="9"/>
  <c r="C1322" i="9"/>
  <c r="C1321" i="9"/>
  <c r="C1320" i="9"/>
  <c r="C1319" i="9"/>
  <c r="C1318" i="9"/>
  <c r="C1317" i="9"/>
  <c r="C1316" i="9"/>
  <c r="C1315" i="9"/>
  <c r="C1314" i="9"/>
  <c r="C1313" i="9"/>
  <c r="C1312" i="9"/>
  <c r="C1311" i="9"/>
  <c r="C1310" i="9"/>
  <c r="C1309" i="9"/>
  <c r="C1308" i="9"/>
  <c r="C1307" i="9"/>
  <c r="C1306" i="9"/>
  <c r="C1305" i="9"/>
  <c r="C1304" i="9"/>
  <c r="C1303" i="9"/>
  <c r="C1302" i="9"/>
  <c r="C1301" i="9"/>
  <c r="C1300" i="9"/>
  <c r="C1299" i="9"/>
  <c r="C1298" i="9"/>
  <c r="C1297" i="9"/>
  <c r="C1296" i="9"/>
  <c r="C1295" i="9"/>
  <c r="C1294" i="9"/>
  <c r="C1293" i="9"/>
  <c r="C1292" i="9"/>
  <c r="C1291" i="9"/>
  <c r="C1290" i="9"/>
  <c r="C1289" i="9"/>
  <c r="C1288" i="9"/>
  <c r="C1287" i="9"/>
  <c r="C1286" i="9"/>
  <c r="C1285" i="9"/>
  <c r="C1284" i="9"/>
  <c r="C1283" i="9"/>
  <c r="C1282" i="9"/>
  <c r="C1281" i="9"/>
  <c r="C1280" i="9"/>
  <c r="C1279" i="9"/>
  <c r="C1278" i="9"/>
  <c r="C1277" i="9"/>
  <c r="C1276" i="9"/>
  <c r="C1275" i="9"/>
  <c r="C1274" i="9"/>
  <c r="C1273" i="9"/>
  <c r="C1272" i="9"/>
  <c r="C1271" i="9"/>
  <c r="C1270" i="9"/>
  <c r="C1269" i="9"/>
  <c r="C1268" i="9"/>
  <c r="C1267" i="9"/>
  <c r="C1266" i="9"/>
  <c r="C1265" i="9"/>
  <c r="C1264" i="9"/>
  <c r="C1263" i="9"/>
  <c r="C1262" i="9"/>
  <c r="C1261" i="9"/>
  <c r="C1260" i="9"/>
  <c r="C1259" i="9"/>
  <c r="C1258" i="9"/>
  <c r="C1257" i="9"/>
  <c r="C1256" i="9"/>
  <c r="C1255" i="9"/>
  <c r="C1254" i="9"/>
  <c r="C1253" i="9"/>
  <c r="C1252" i="9"/>
  <c r="C1251" i="9"/>
  <c r="C1250" i="9"/>
  <c r="C1249" i="9"/>
  <c r="C1248" i="9"/>
  <c r="C1247" i="9"/>
  <c r="C1246" i="9"/>
  <c r="C1245" i="9"/>
  <c r="C1244" i="9"/>
  <c r="C1243" i="9"/>
  <c r="C1242" i="9"/>
  <c r="C1241" i="9"/>
  <c r="C1240" i="9"/>
  <c r="C1239" i="9"/>
  <c r="C1238" i="9"/>
  <c r="C1237" i="9"/>
  <c r="C1236" i="9"/>
  <c r="C1235" i="9"/>
  <c r="C1234" i="9"/>
  <c r="C1233" i="9"/>
  <c r="C1232" i="9"/>
  <c r="C1231" i="9"/>
  <c r="C1230" i="9"/>
  <c r="C1229" i="9"/>
  <c r="C1228" i="9"/>
  <c r="C1227" i="9"/>
  <c r="C1226" i="9"/>
  <c r="C1225" i="9"/>
  <c r="C1224" i="9"/>
  <c r="C1223" i="9"/>
  <c r="C1222" i="9"/>
  <c r="C1221" i="9"/>
  <c r="C1220" i="9"/>
  <c r="C1219" i="9"/>
  <c r="C1218" i="9"/>
  <c r="C1217" i="9"/>
  <c r="C1216" i="9"/>
  <c r="C1215" i="9"/>
  <c r="C1214" i="9"/>
  <c r="C1213" i="9"/>
  <c r="C1212" i="9"/>
  <c r="C1211" i="9"/>
  <c r="C1210" i="9"/>
  <c r="C1209" i="9"/>
  <c r="C1208" i="9"/>
  <c r="C1207" i="9"/>
  <c r="C1206" i="9"/>
  <c r="C1205" i="9"/>
  <c r="C1204" i="9"/>
  <c r="C1203" i="9"/>
  <c r="C1202" i="9"/>
  <c r="C1201" i="9"/>
  <c r="C1200" i="9"/>
  <c r="C1199" i="9"/>
  <c r="C1198" i="9"/>
  <c r="C1197" i="9"/>
  <c r="C1196" i="9"/>
  <c r="C1195" i="9"/>
  <c r="C1194" i="9"/>
  <c r="C1193" i="9"/>
  <c r="C1192" i="9"/>
  <c r="C1191" i="9"/>
  <c r="C1190" i="9"/>
  <c r="C1189" i="9"/>
  <c r="C1188" i="9"/>
  <c r="C1187" i="9"/>
  <c r="C1186" i="9"/>
  <c r="C1185" i="9"/>
  <c r="C1184" i="9"/>
  <c r="C1183" i="9"/>
  <c r="C1182" i="9"/>
  <c r="C1181" i="9"/>
  <c r="C1180" i="9"/>
  <c r="C1179" i="9"/>
  <c r="C1178" i="9"/>
  <c r="C1177" i="9"/>
  <c r="C1176" i="9"/>
  <c r="C1175" i="9"/>
  <c r="C1174" i="9"/>
  <c r="C1173" i="9"/>
  <c r="C1172" i="9"/>
  <c r="C1171" i="9"/>
  <c r="C1170" i="9"/>
  <c r="C1169" i="9"/>
  <c r="C1168" i="9"/>
  <c r="C1167" i="9"/>
  <c r="C1166" i="9"/>
  <c r="C1165" i="9"/>
  <c r="C1164" i="9"/>
  <c r="C1163" i="9"/>
  <c r="C1162" i="9"/>
  <c r="C1161" i="9"/>
  <c r="C1160" i="9"/>
  <c r="C1159" i="9"/>
  <c r="C1158" i="9"/>
  <c r="C1157" i="9"/>
  <c r="C1156" i="9"/>
  <c r="C1155" i="9"/>
  <c r="C1154" i="9"/>
  <c r="C1153" i="9"/>
  <c r="C1152" i="9"/>
  <c r="C1151" i="9"/>
  <c r="C1150" i="9"/>
  <c r="C1149" i="9"/>
  <c r="C1148" i="9"/>
  <c r="C1147" i="9"/>
  <c r="C1146" i="9"/>
  <c r="C1145" i="9"/>
  <c r="C1144" i="9"/>
  <c r="C1143" i="9"/>
  <c r="C1142" i="9"/>
  <c r="C1141" i="9"/>
  <c r="C1140" i="9"/>
  <c r="C1139" i="9"/>
  <c r="C1138" i="9"/>
  <c r="C1137" i="9"/>
  <c r="C1136" i="9"/>
  <c r="C1135" i="9"/>
  <c r="C1134" i="9"/>
  <c r="C1133" i="9"/>
  <c r="C1132" i="9"/>
  <c r="C1131" i="9"/>
  <c r="C1130" i="9"/>
  <c r="C1129" i="9"/>
  <c r="C1128" i="9"/>
  <c r="C1127" i="9"/>
  <c r="C1126" i="9"/>
  <c r="C1125" i="9"/>
  <c r="C1124" i="9"/>
  <c r="C1123" i="9"/>
  <c r="C1122" i="9"/>
  <c r="C1121" i="9"/>
  <c r="C1120" i="9"/>
  <c r="C1119" i="9"/>
  <c r="C1118" i="9"/>
  <c r="C1117" i="9"/>
  <c r="C1116" i="9"/>
  <c r="C1115" i="9"/>
  <c r="C1114" i="9"/>
  <c r="C1113" i="9"/>
  <c r="C1112" i="9"/>
  <c r="C1111" i="9"/>
  <c r="C1110" i="9"/>
  <c r="C1109" i="9"/>
  <c r="C1108" i="9"/>
  <c r="C1107" i="9"/>
  <c r="C1106" i="9"/>
  <c r="C1105" i="9"/>
  <c r="C1104" i="9"/>
  <c r="C1103" i="9"/>
  <c r="C1102" i="9"/>
  <c r="C1101" i="9"/>
  <c r="C1100" i="9"/>
  <c r="C1099" i="9"/>
  <c r="F3" i="5"/>
  <c r="F4" i="5" s="1"/>
  <c r="C1098" i="9"/>
  <c r="C1097" i="9"/>
  <c r="C1096" i="9"/>
  <c r="C1095" i="9"/>
  <c r="C1094" i="9"/>
  <c r="C1093" i="9"/>
  <c r="C1092" i="9"/>
  <c r="C1091" i="9"/>
  <c r="C1090" i="9"/>
  <c r="C1089" i="9"/>
  <c r="C1088" i="9"/>
  <c r="C1087" i="9"/>
  <c r="C1086" i="9"/>
  <c r="C1085" i="9"/>
  <c r="C1084" i="9"/>
  <c r="C1083" i="9"/>
  <c r="C1082" i="9"/>
  <c r="C1081" i="9"/>
  <c r="C1080" i="9"/>
  <c r="C1079" i="9"/>
  <c r="C1078" i="9"/>
  <c r="C1077" i="9"/>
  <c r="C1076" i="9"/>
  <c r="C1075" i="9"/>
  <c r="C1074" i="9"/>
  <c r="C1073" i="9"/>
  <c r="C1072" i="9"/>
  <c r="C1071" i="9"/>
  <c r="C1070" i="9"/>
  <c r="C1069" i="9"/>
  <c r="C1068" i="9"/>
  <c r="C1067" i="9"/>
  <c r="C1066" i="9"/>
  <c r="C1065" i="9"/>
  <c r="C1064" i="9"/>
  <c r="C1063" i="9"/>
  <c r="C1062" i="9"/>
  <c r="C1061" i="9"/>
  <c r="C1060" i="9"/>
  <c r="C1059" i="9"/>
  <c r="C1058" i="9"/>
  <c r="C1057" i="9"/>
  <c r="C1056" i="9"/>
  <c r="C1055" i="9"/>
  <c r="C1054" i="9"/>
  <c r="C1053" i="9"/>
  <c r="C1052" i="9"/>
  <c r="C1051" i="9"/>
  <c r="C1050" i="9"/>
  <c r="C1049" i="9"/>
  <c r="C1048" i="9"/>
  <c r="C1047" i="9"/>
  <c r="C1046" i="9"/>
  <c r="C1045" i="9"/>
  <c r="C1044" i="9"/>
  <c r="C1043" i="9"/>
  <c r="C1042" i="9"/>
  <c r="C1041" i="9"/>
  <c r="C1040" i="9"/>
  <c r="C1039" i="9"/>
  <c r="C1038" i="9"/>
  <c r="C1037" i="9"/>
  <c r="C1036" i="9"/>
  <c r="C1035" i="9"/>
  <c r="C1034" i="9"/>
  <c r="C1033" i="9"/>
  <c r="C1032" i="9"/>
  <c r="C1031" i="9"/>
  <c r="C1030" i="9"/>
  <c r="C1029" i="9"/>
  <c r="C1028" i="9"/>
  <c r="C1027" i="9"/>
  <c r="C1026" i="9"/>
  <c r="C1025" i="9"/>
  <c r="C1024" i="9"/>
  <c r="C1023" i="9"/>
  <c r="C1022" i="9"/>
  <c r="C1021" i="9"/>
  <c r="C1020" i="9"/>
  <c r="C1019" i="9"/>
  <c r="C1018" i="9"/>
  <c r="C1017" i="9"/>
  <c r="C1016" i="9"/>
  <c r="C1015" i="9"/>
  <c r="C1014" i="9"/>
  <c r="C1013" i="9"/>
  <c r="C1012" i="9"/>
  <c r="C1011" i="9"/>
  <c r="C1010" i="9"/>
  <c r="C1009" i="9"/>
  <c r="C1008" i="9"/>
  <c r="C1007" i="9"/>
  <c r="C1006" i="9"/>
  <c r="C1005" i="9"/>
  <c r="C1004" i="9"/>
  <c r="C1003" i="9"/>
  <c r="C1002" i="9"/>
  <c r="C1001" i="9"/>
  <c r="C1000" i="9"/>
  <c r="C999" i="9"/>
  <c r="C998" i="9"/>
  <c r="C997" i="9"/>
  <c r="C996" i="9"/>
  <c r="C995" i="9"/>
  <c r="C994" i="9"/>
  <c r="C993" i="9"/>
  <c r="C992" i="9"/>
  <c r="C991" i="9"/>
  <c r="C990" i="9"/>
  <c r="C989" i="9"/>
  <c r="C988" i="9"/>
  <c r="C987" i="9"/>
  <c r="C986" i="9"/>
  <c r="C985" i="9"/>
  <c r="C984" i="9"/>
  <c r="C983" i="9"/>
  <c r="C982" i="9"/>
  <c r="C981" i="9"/>
  <c r="C980" i="9"/>
  <c r="C979" i="9"/>
  <c r="C978" i="9"/>
  <c r="C977" i="9"/>
  <c r="C976" i="9"/>
  <c r="C975" i="9"/>
  <c r="C974" i="9"/>
  <c r="C973" i="9"/>
  <c r="C972" i="9"/>
  <c r="C971" i="9"/>
  <c r="C970" i="9"/>
  <c r="C969" i="9"/>
  <c r="C968" i="9"/>
  <c r="C967" i="9"/>
  <c r="C966" i="9"/>
  <c r="C965" i="9"/>
  <c r="C964" i="9"/>
  <c r="C963" i="9"/>
  <c r="C962" i="9"/>
  <c r="C961" i="9"/>
  <c r="C960" i="9"/>
  <c r="C959" i="9"/>
  <c r="C958" i="9"/>
  <c r="C957" i="9"/>
  <c r="C956" i="9"/>
  <c r="C955" i="9"/>
  <c r="C954" i="9"/>
  <c r="C953" i="9"/>
  <c r="C952" i="9"/>
  <c r="C951" i="9"/>
  <c r="C950" i="9"/>
  <c r="C949" i="9"/>
  <c r="C948" i="9"/>
  <c r="C947" i="9"/>
  <c r="C946" i="9"/>
  <c r="C945" i="9"/>
  <c r="C944" i="9"/>
  <c r="C943" i="9"/>
  <c r="C942" i="9"/>
  <c r="C941" i="9"/>
  <c r="C940" i="9"/>
  <c r="C939" i="9"/>
  <c r="C938" i="9"/>
  <c r="C937" i="9"/>
  <c r="C936" i="9"/>
  <c r="C935" i="9"/>
  <c r="C934" i="9"/>
  <c r="C933" i="9"/>
  <c r="C932" i="9"/>
  <c r="C931" i="9"/>
  <c r="C930" i="9"/>
  <c r="C929" i="9"/>
  <c r="C928" i="9"/>
  <c r="C927" i="9"/>
  <c r="C926" i="9"/>
  <c r="C925" i="9"/>
  <c r="C924" i="9"/>
  <c r="C923" i="9"/>
  <c r="C922" i="9"/>
  <c r="C921" i="9"/>
  <c r="C920" i="9"/>
  <c r="C919" i="9"/>
  <c r="C918" i="9"/>
  <c r="C917" i="9"/>
  <c r="C916" i="9"/>
  <c r="C915" i="9"/>
  <c r="C914" i="9"/>
  <c r="C913" i="9"/>
  <c r="C912" i="9"/>
  <c r="C911" i="9"/>
  <c r="C910" i="9"/>
  <c r="C909" i="9"/>
  <c r="C908" i="9"/>
  <c r="C907" i="9"/>
  <c r="C906" i="9"/>
  <c r="C905" i="9"/>
  <c r="C904" i="9"/>
  <c r="C903" i="9"/>
  <c r="C902" i="9"/>
  <c r="C901" i="9"/>
  <c r="C900" i="9"/>
  <c r="C899" i="9"/>
  <c r="C898" i="9"/>
  <c r="C897" i="9"/>
  <c r="C896" i="9"/>
  <c r="C895" i="9"/>
  <c r="C894" i="9"/>
  <c r="C893" i="9"/>
  <c r="C892" i="9"/>
  <c r="C891" i="9"/>
  <c r="C890" i="9"/>
  <c r="C889" i="9"/>
  <c r="C888" i="9"/>
  <c r="C887" i="9"/>
  <c r="C886" i="9"/>
  <c r="C885" i="9"/>
  <c r="C884" i="9"/>
  <c r="C883" i="9"/>
  <c r="C882" i="9"/>
  <c r="C881" i="9"/>
  <c r="C880" i="9"/>
  <c r="C879" i="9"/>
  <c r="C878" i="9"/>
  <c r="C877" i="9"/>
  <c r="C876" i="9"/>
  <c r="C875" i="9"/>
  <c r="C874" i="9"/>
  <c r="C873" i="9"/>
  <c r="C872" i="9"/>
  <c r="C871" i="9"/>
  <c r="C870" i="9"/>
  <c r="C869" i="9"/>
  <c r="C868" i="9"/>
  <c r="C867" i="9"/>
  <c r="C866" i="9"/>
  <c r="C865" i="9"/>
  <c r="C864" i="9"/>
  <c r="C863" i="9"/>
  <c r="C862" i="9"/>
  <c r="C861" i="9"/>
  <c r="C860" i="9"/>
  <c r="C859" i="9"/>
  <c r="C858" i="9"/>
  <c r="C857" i="9"/>
  <c r="C856" i="9"/>
  <c r="C855" i="9"/>
  <c r="C854" i="9"/>
  <c r="C853" i="9"/>
  <c r="C852" i="9"/>
  <c r="C851" i="9"/>
  <c r="C850" i="9"/>
  <c r="C849" i="9"/>
  <c r="C848" i="9"/>
  <c r="C847" i="9"/>
  <c r="C846" i="9"/>
  <c r="C845" i="9"/>
  <c r="C844" i="9"/>
  <c r="C843" i="9"/>
  <c r="C842" i="9"/>
  <c r="C841" i="9"/>
  <c r="C840" i="9"/>
  <c r="C839" i="9"/>
  <c r="C838" i="9"/>
  <c r="C837" i="9"/>
  <c r="C836" i="9"/>
  <c r="C835" i="9"/>
  <c r="C834" i="9"/>
  <c r="C833" i="9"/>
  <c r="C832" i="9"/>
  <c r="C831" i="9"/>
  <c r="C830" i="9"/>
  <c r="C829" i="9"/>
  <c r="C828" i="9"/>
  <c r="C827" i="9"/>
  <c r="C826" i="9"/>
  <c r="C825" i="9"/>
  <c r="C824" i="9"/>
  <c r="C823" i="9"/>
  <c r="C822" i="9"/>
  <c r="C821" i="9"/>
  <c r="C820" i="9"/>
  <c r="C819" i="9"/>
  <c r="C818" i="9"/>
  <c r="C817" i="9"/>
  <c r="C816" i="9"/>
  <c r="C815" i="9"/>
  <c r="C814" i="9"/>
  <c r="C813" i="9"/>
  <c r="C812" i="9"/>
  <c r="C811" i="9"/>
  <c r="C810" i="9"/>
  <c r="C809" i="9"/>
  <c r="C808" i="9"/>
  <c r="C807" i="9"/>
  <c r="C806" i="9"/>
  <c r="C805" i="9"/>
  <c r="C804" i="9"/>
  <c r="C803" i="9"/>
  <c r="C802" i="9"/>
  <c r="C801" i="9"/>
  <c r="C800" i="9"/>
  <c r="C799" i="9"/>
  <c r="C798" i="9"/>
  <c r="C797" i="9"/>
  <c r="C796" i="9"/>
  <c r="C795" i="9"/>
  <c r="C794" i="9"/>
  <c r="C793" i="9"/>
  <c r="C792" i="9"/>
  <c r="C791" i="9"/>
  <c r="C790" i="9"/>
  <c r="C789" i="9"/>
  <c r="C788" i="9"/>
  <c r="C787" i="9"/>
  <c r="C786" i="9"/>
  <c r="C785" i="9"/>
  <c r="C784" i="9"/>
  <c r="C783" i="9"/>
  <c r="C782" i="9"/>
  <c r="C781" i="9"/>
  <c r="C780" i="9"/>
  <c r="C779" i="9"/>
  <c r="C778" i="9"/>
  <c r="C777" i="9"/>
  <c r="C776" i="9"/>
  <c r="C775" i="9"/>
  <c r="C774" i="9"/>
  <c r="C773" i="9"/>
  <c r="C772" i="9"/>
  <c r="C771" i="9"/>
  <c r="C770" i="9"/>
  <c r="C769" i="9"/>
  <c r="C768" i="9"/>
  <c r="C767" i="9"/>
  <c r="C766" i="9"/>
  <c r="C765" i="9"/>
  <c r="C764" i="9"/>
  <c r="C763" i="9"/>
  <c r="C762" i="9"/>
  <c r="C761" i="9"/>
  <c r="C760" i="9"/>
  <c r="C759" i="9"/>
  <c r="C758" i="9"/>
  <c r="C757" i="9"/>
  <c r="C756" i="9"/>
  <c r="C755" i="9"/>
  <c r="C754" i="9"/>
  <c r="C753" i="9"/>
  <c r="C752" i="9"/>
  <c r="C751" i="9"/>
  <c r="C750" i="9"/>
  <c r="C749" i="9"/>
  <c r="C748" i="9"/>
  <c r="C747" i="9"/>
  <c r="C746" i="9"/>
  <c r="C745" i="9"/>
  <c r="C744" i="9"/>
  <c r="C743" i="9"/>
  <c r="C742" i="9"/>
  <c r="C741" i="9"/>
  <c r="C740" i="9"/>
  <c r="C739" i="9"/>
  <c r="C738" i="9"/>
  <c r="C737" i="9"/>
  <c r="C736" i="9"/>
  <c r="C735" i="9"/>
  <c r="C734" i="9"/>
  <c r="C733" i="9"/>
  <c r="C732" i="9"/>
  <c r="C731" i="9"/>
  <c r="C730" i="9"/>
  <c r="C729" i="9"/>
  <c r="C728" i="9"/>
  <c r="C727" i="9"/>
  <c r="C726" i="9"/>
  <c r="C725" i="9"/>
  <c r="C724" i="9"/>
  <c r="C723" i="9"/>
  <c r="C722" i="9"/>
  <c r="C721" i="9"/>
  <c r="C720" i="9"/>
  <c r="C719" i="9"/>
  <c r="C718" i="9"/>
  <c r="C717" i="9"/>
  <c r="C716" i="9"/>
  <c r="C715" i="9"/>
  <c r="C714" i="9"/>
  <c r="C713" i="9"/>
  <c r="C712" i="9"/>
  <c r="C711" i="9"/>
  <c r="C710" i="9"/>
  <c r="C709" i="9"/>
  <c r="C708" i="9"/>
  <c r="C707" i="9"/>
  <c r="C706" i="9"/>
  <c r="C705" i="9"/>
  <c r="C704" i="9"/>
  <c r="C703" i="9"/>
  <c r="C702" i="9"/>
  <c r="C701" i="9"/>
  <c r="C700" i="9"/>
  <c r="C699" i="9"/>
  <c r="C698" i="9"/>
  <c r="C697" i="9"/>
  <c r="C696" i="9"/>
  <c r="C695" i="9"/>
  <c r="C694" i="9"/>
  <c r="C693" i="9"/>
  <c r="C692" i="9"/>
  <c r="C691" i="9"/>
  <c r="C690" i="9"/>
  <c r="C689" i="9"/>
  <c r="C688" i="9"/>
  <c r="C687" i="9"/>
  <c r="C686" i="9"/>
  <c r="C685" i="9"/>
  <c r="C684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649" i="9"/>
  <c r="C648" i="9"/>
  <c r="C647" i="9"/>
  <c r="C646" i="9"/>
  <c r="C645" i="9"/>
  <c r="C644" i="9"/>
  <c r="C643" i="9"/>
  <c r="C642" i="9"/>
  <c r="C641" i="9"/>
  <c r="C640" i="9"/>
  <c r="C639" i="9"/>
  <c r="C638" i="9"/>
  <c r="C637" i="9"/>
  <c r="C636" i="9"/>
  <c r="C635" i="9"/>
  <c r="C634" i="9"/>
  <c r="C633" i="9"/>
  <c r="C632" i="9"/>
  <c r="C631" i="9"/>
  <c r="C630" i="9"/>
  <c r="C629" i="9"/>
  <c r="C628" i="9"/>
  <c r="C627" i="9"/>
  <c r="C626" i="9"/>
  <c r="C625" i="9"/>
  <c r="C624" i="9"/>
  <c r="C623" i="9"/>
  <c r="C622" i="9"/>
  <c r="C621" i="9"/>
  <c r="C620" i="9"/>
  <c r="C619" i="9"/>
  <c r="C618" i="9"/>
  <c r="C617" i="9"/>
  <c r="C616" i="9"/>
  <c r="C615" i="9"/>
  <c r="C614" i="9"/>
  <c r="C613" i="9"/>
  <c r="C612" i="9"/>
  <c r="C611" i="9"/>
  <c r="C610" i="9"/>
  <c r="C609" i="9"/>
  <c r="C608" i="9"/>
  <c r="C607" i="9"/>
  <c r="C606" i="9"/>
  <c r="C605" i="9"/>
  <c r="C604" i="9"/>
  <c r="C603" i="9"/>
  <c r="C602" i="9"/>
  <c r="C601" i="9"/>
  <c r="C600" i="9"/>
  <c r="C599" i="9"/>
  <c r="C598" i="9"/>
  <c r="C597" i="9"/>
  <c r="C596" i="9"/>
  <c r="C595" i="9"/>
  <c r="C594" i="9"/>
  <c r="C593" i="9"/>
  <c r="C592" i="9"/>
  <c r="C591" i="9"/>
  <c r="C590" i="9"/>
  <c r="C589" i="9"/>
  <c r="C588" i="9"/>
  <c r="C587" i="9"/>
  <c r="C586" i="9"/>
  <c r="C585" i="9"/>
  <c r="C584" i="9"/>
  <c r="C583" i="9"/>
  <c r="C582" i="9"/>
  <c r="C581" i="9"/>
  <c r="C580" i="9"/>
  <c r="C579" i="9"/>
  <c r="C578" i="9"/>
  <c r="C577" i="9"/>
  <c r="C576" i="9"/>
  <c r="C575" i="9"/>
  <c r="C574" i="9"/>
  <c r="C573" i="9"/>
  <c r="C572" i="9"/>
  <c r="C571" i="9"/>
  <c r="C570" i="9"/>
  <c r="C569" i="9"/>
  <c r="C568" i="9"/>
  <c r="C567" i="9"/>
  <c r="C566" i="9"/>
  <c r="C565" i="9"/>
  <c r="C564" i="9"/>
  <c r="C563" i="9"/>
  <c r="C562" i="9"/>
  <c r="C561" i="9"/>
  <c r="C560" i="9"/>
  <c r="C559" i="9"/>
  <c r="C558" i="9"/>
  <c r="C557" i="9"/>
  <c r="C556" i="9"/>
  <c r="C555" i="9"/>
  <c r="C554" i="9"/>
  <c r="C553" i="9"/>
  <c r="C552" i="9"/>
  <c r="C551" i="9"/>
  <c r="C550" i="9"/>
  <c r="C549" i="9"/>
  <c r="C548" i="9"/>
  <c r="C547" i="9"/>
  <c r="C546" i="9"/>
  <c r="C545" i="9"/>
  <c r="C544" i="9"/>
  <c r="C543" i="9"/>
  <c r="C542" i="9"/>
  <c r="C541" i="9"/>
  <c r="C540" i="9"/>
  <c r="C539" i="9"/>
  <c r="C538" i="9"/>
  <c r="C537" i="9"/>
  <c r="C536" i="9"/>
  <c r="C535" i="9"/>
  <c r="C534" i="9"/>
  <c r="C533" i="9"/>
  <c r="C532" i="9"/>
  <c r="C531" i="9"/>
  <c r="C530" i="9"/>
  <c r="C529" i="9"/>
  <c r="C528" i="9"/>
  <c r="C527" i="9"/>
  <c r="C526" i="9"/>
  <c r="C525" i="9"/>
  <c r="C524" i="9"/>
  <c r="C523" i="9"/>
  <c r="C522" i="9"/>
  <c r="C521" i="9"/>
  <c r="C520" i="9"/>
  <c r="C519" i="9"/>
  <c r="C518" i="9"/>
  <c r="C517" i="9"/>
  <c r="C516" i="9"/>
  <c r="C515" i="9"/>
  <c r="C514" i="9"/>
  <c r="C513" i="9"/>
  <c r="C512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F1" i="6"/>
  <c r="F1" i="7"/>
  <c r="F1" i="12"/>
  <c r="AF3" i="4"/>
  <c r="G5" i="7" s="1"/>
  <c r="F1" i="13"/>
  <c r="G72" i="13"/>
  <c r="G66" i="13"/>
  <c r="G60" i="13"/>
  <c r="G54" i="13"/>
  <c r="G48" i="13"/>
  <c r="G42" i="13"/>
  <c r="G36" i="13"/>
  <c r="G30" i="13"/>
  <c r="G24" i="13"/>
  <c r="G18" i="13"/>
  <c r="G72" i="12"/>
  <c r="G66" i="12"/>
  <c r="G60" i="12"/>
  <c r="G54" i="12"/>
  <c r="G48" i="12"/>
  <c r="G42" i="12"/>
  <c r="G36" i="12"/>
  <c r="G30" i="12"/>
  <c r="G24" i="12"/>
  <c r="G18" i="12"/>
  <c r="B1" i="13"/>
  <c r="B1" i="12"/>
  <c r="B5" i="11"/>
  <c r="C5" i="11"/>
  <c r="B4" i="11"/>
  <c r="C4" i="11"/>
  <c r="B2" i="11"/>
  <c r="AF3" i="10"/>
  <c r="H5" i="12" s="1"/>
  <c r="AE2" i="10"/>
  <c r="AG1" i="10"/>
  <c r="B4" i="5"/>
  <c r="C4" i="5"/>
  <c r="B5" i="5"/>
  <c r="C5" i="5"/>
  <c r="C8" i="5"/>
  <c r="C9" i="5"/>
  <c r="B1" i="7"/>
  <c r="B1" i="6"/>
  <c r="G18" i="7"/>
  <c r="G24" i="7"/>
  <c r="G30" i="7"/>
  <c r="G36" i="7"/>
  <c r="G42" i="7"/>
  <c r="G48" i="7"/>
  <c r="G54" i="7"/>
  <c r="G60" i="7"/>
  <c r="G66" i="7"/>
  <c r="G72" i="7"/>
  <c r="G72" i="6"/>
  <c r="G66" i="6"/>
  <c r="G60" i="6"/>
  <c r="G54" i="6"/>
  <c r="G48" i="6"/>
  <c r="G42" i="6"/>
  <c r="G36" i="6"/>
  <c r="G30" i="6"/>
  <c r="G24" i="6"/>
  <c r="G18" i="6"/>
  <c r="B2" i="5"/>
  <c r="AE2" i="4"/>
  <c r="AF1" i="4"/>
  <c r="AG1" i="4"/>
  <c r="AF2" i="10"/>
  <c r="AG2" i="10"/>
  <c r="AF1" i="10"/>
  <c r="AF2" i="4"/>
  <c r="AG2" i="4"/>
  <c r="A8" i="5"/>
  <c r="B8" i="5"/>
  <c r="C8" i="11"/>
  <c r="A8" i="11"/>
  <c r="B8" i="11"/>
  <c r="H5" i="13"/>
  <c r="B9" i="5"/>
  <c r="C10" i="5"/>
  <c r="A9" i="5"/>
  <c r="C9" i="11"/>
  <c r="C10" i="11"/>
  <c r="B9" i="11"/>
  <c r="A9" i="11"/>
  <c r="C11" i="5"/>
  <c r="A10" i="5"/>
  <c r="B10" i="5"/>
  <c r="C12" i="5"/>
  <c r="A11" i="5"/>
  <c r="B11" i="5"/>
  <c r="A10" i="11"/>
  <c r="B10" i="11"/>
  <c r="C11" i="11"/>
  <c r="A11" i="11"/>
  <c r="C12" i="11"/>
  <c r="B11" i="11"/>
  <c r="A12" i="5"/>
  <c r="B12" i="5"/>
  <c r="C13" i="5"/>
  <c r="A13" i="5"/>
  <c r="B13" i="5"/>
  <c r="C14" i="5"/>
  <c r="A12" i="11"/>
  <c r="B12" i="11"/>
  <c r="C13" i="11"/>
  <c r="C15" i="5"/>
  <c r="A14" i="5"/>
  <c r="B14" i="5"/>
  <c r="C14" i="11"/>
  <c r="B13" i="11"/>
  <c r="A13" i="11"/>
  <c r="B14" i="11"/>
  <c r="A14" i="11"/>
  <c r="C15" i="11"/>
  <c r="B15" i="5"/>
  <c r="A15" i="5"/>
  <c r="C16" i="5"/>
  <c r="A16" i="5"/>
  <c r="B16" i="5"/>
  <c r="C17" i="5"/>
  <c r="C16" i="11"/>
  <c r="B15" i="11"/>
  <c r="A15" i="11"/>
  <c r="C17" i="11"/>
  <c r="A16" i="11"/>
  <c r="B16" i="11"/>
  <c r="C18" i="5"/>
  <c r="B17" i="5"/>
  <c r="A17" i="5"/>
  <c r="C19" i="5"/>
  <c r="A18" i="5"/>
  <c r="B18" i="5"/>
  <c r="B17" i="11"/>
  <c r="A17" i="11"/>
  <c r="C18" i="11"/>
  <c r="A18" i="11"/>
  <c r="B18" i="11"/>
  <c r="C19" i="11"/>
  <c r="C20" i="5"/>
  <c r="B19" i="5"/>
  <c r="A19" i="5"/>
  <c r="C21" i="5"/>
  <c r="A20" i="5"/>
  <c r="B20" i="5"/>
  <c r="C20" i="11"/>
  <c r="B19" i="11"/>
  <c r="A19" i="11"/>
  <c r="C21" i="11"/>
  <c r="A20" i="11"/>
  <c r="B20" i="11"/>
  <c r="B21" i="5"/>
  <c r="C22" i="5"/>
  <c r="A21" i="5"/>
  <c r="A22" i="5"/>
  <c r="B22" i="5"/>
  <c r="C23" i="5"/>
  <c r="C22" i="11"/>
  <c r="A21" i="11"/>
  <c r="B21" i="11"/>
  <c r="C23" i="11"/>
  <c r="A22" i="11"/>
  <c r="B22" i="11"/>
  <c r="C24" i="5"/>
  <c r="B23" i="5"/>
  <c r="A23" i="5"/>
  <c r="A24" i="5"/>
  <c r="B24" i="5"/>
  <c r="C25" i="5"/>
  <c r="A23" i="11"/>
  <c r="B23" i="11"/>
  <c r="C24" i="11"/>
  <c r="C25" i="11"/>
  <c r="A24" i="11"/>
  <c r="B24" i="11"/>
  <c r="C26" i="5"/>
  <c r="B25" i="5"/>
  <c r="A25" i="5"/>
  <c r="A26" i="5"/>
  <c r="B26" i="5"/>
  <c r="C27" i="5"/>
  <c r="C26" i="11"/>
  <c r="A25" i="11"/>
  <c r="B25" i="11"/>
  <c r="C27" i="11"/>
  <c r="A26" i="11"/>
  <c r="B26" i="11"/>
  <c r="A27" i="5"/>
  <c r="B27" i="5"/>
  <c r="C28" i="5"/>
  <c r="B28" i="5"/>
  <c r="A28" i="5"/>
  <c r="C29" i="5"/>
  <c r="A27" i="11"/>
  <c r="B27" i="11"/>
  <c r="C28" i="11"/>
  <c r="B28" i="11"/>
  <c r="C29" i="11"/>
  <c r="A28" i="11"/>
  <c r="B29" i="5"/>
  <c r="A29" i="5"/>
  <c r="C30" i="5"/>
  <c r="C31" i="5"/>
  <c r="B30" i="5"/>
  <c r="A30" i="5"/>
  <c r="A29" i="11"/>
  <c r="B29" i="11"/>
  <c r="C30" i="11"/>
  <c r="A30" i="11"/>
  <c r="C31" i="11"/>
  <c r="B30" i="11"/>
  <c r="C32" i="5"/>
  <c r="B31" i="5"/>
  <c r="A31" i="5"/>
  <c r="A32" i="5"/>
  <c r="C33" i="5"/>
  <c r="B32" i="5"/>
  <c r="B31" i="11"/>
  <c r="A31" i="11"/>
  <c r="C32" i="11"/>
  <c r="C33" i="11"/>
  <c r="B32" i="11"/>
  <c r="A32" i="11"/>
  <c r="C34" i="5"/>
  <c r="A33" i="5"/>
  <c r="B33" i="5"/>
  <c r="C35" i="5"/>
  <c r="A34" i="5"/>
  <c r="B34" i="5"/>
  <c r="B33" i="11"/>
  <c r="C34" i="11"/>
  <c r="A33" i="11"/>
  <c r="C35" i="11"/>
  <c r="A34" i="11"/>
  <c r="B34" i="11"/>
  <c r="A35" i="5"/>
  <c r="B35" i="5"/>
  <c r="C36" i="5"/>
  <c r="C37" i="5"/>
  <c r="B36" i="5"/>
  <c r="A36" i="5"/>
  <c r="B35" i="11"/>
  <c r="C36" i="11"/>
  <c r="A35" i="11"/>
  <c r="C37" i="11"/>
  <c r="A36" i="11"/>
  <c r="B36" i="11"/>
  <c r="C38" i="5"/>
  <c r="A37" i="5"/>
  <c r="B37" i="5"/>
  <c r="C39" i="5"/>
  <c r="B38" i="5"/>
  <c r="A38" i="5"/>
  <c r="A37" i="11"/>
  <c r="C38" i="11"/>
  <c r="B37" i="11"/>
  <c r="B38" i="11"/>
  <c r="C39" i="11"/>
  <c r="A38" i="11"/>
  <c r="C40" i="5"/>
  <c r="A39" i="5"/>
  <c r="B39" i="5"/>
  <c r="B40" i="5"/>
  <c r="C41" i="5"/>
  <c r="A40" i="5"/>
  <c r="B39" i="11"/>
  <c r="C40" i="11"/>
  <c r="A39" i="11"/>
  <c r="B40" i="11"/>
  <c r="C41" i="11"/>
  <c r="A40" i="11"/>
  <c r="B41" i="5"/>
  <c r="A41" i="5"/>
  <c r="C42" i="5"/>
  <c r="C43" i="5"/>
  <c r="A42" i="5"/>
  <c r="B42" i="5"/>
  <c r="C42" i="11"/>
  <c r="A41" i="11"/>
  <c r="B41" i="11"/>
  <c r="C43" i="11"/>
  <c r="A42" i="11"/>
  <c r="B42" i="11"/>
  <c r="C44" i="5"/>
  <c r="A43" i="5"/>
  <c r="B43" i="5"/>
  <c r="A44" i="5"/>
  <c r="B44" i="5"/>
  <c r="C45" i="5"/>
  <c r="B43" i="11"/>
  <c r="A43" i="11"/>
  <c r="C44" i="11"/>
  <c r="B44" i="11"/>
  <c r="A44" i="11"/>
  <c r="C45" i="11"/>
  <c r="B45" i="5"/>
  <c r="A45" i="5"/>
  <c r="C46" i="5"/>
  <c r="B46" i="5"/>
  <c r="A46" i="5"/>
  <c r="C47" i="5"/>
  <c r="C46" i="11"/>
  <c r="B45" i="11"/>
  <c r="A45" i="11"/>
  <c r="B46" i="11"/>
  <c r="A46" i="11"/>
  <c r="C47" i="11"/>
  <c r="B47" i="5"/>
  <c r="A47" i="5"/>
  <c r="C48" i="5"/>
  <c r="C49" i="5"/>
  <c r="B48" i="5"/>
  <c r="A48" i="5"/>
  <c r="C48" i="11"/>
  <c r="A47" i="11"/>
  <c r="B47" i="11"/>
  <c r="A48" i="11"/>
  <c r="B48" i="11"/>
  <c r="C49" i="11"/>
  <c r="C50" i="5"/>
  <c r="B49" i="5"/>
  <c r="A49" i="5"/>
  <c r="C51" i="5"/>
  <c r="A50" i="5"/>
  <c r="B50" i="5"/>
  <c r="B49" i="11"/>
  <c r="C50" i="11"/>
  <c r="A49" i="11"/>
  <c r="A50" i="11"/>
  <c r="B50" i="11"/>
  <c r="C51" i="11"/>
  <c r="C52" i="5"/>
  <c r="A51" i="5"/>
  <c r="B51" i="5"/>
  <c r="A52" i="5"/>
  <c r="C53" i="5"/>
  <c r="B52" i="5"/>
  <c r="B51" i="11"/>
  <c r="A51" i="11"/>
  <c r="F3" i="11"/>
  <c r="E3" i="11" s="1"/>
  <c r="G3" i="11"/>
  <c r="F4" i="11"/>
  <c r="E4" i="11" s="1"/>
  <c r="B53" i="5"/>
  <c r="C54" i="5"/>
  <c r="A53" i="5"/>
  <c r="C55" i="5"/>
  <c r="A54" i="5"/>
  <c r="B54" i="5"/>
  <c r="G4" i="11"/>
  <c r="B55" i="5"/>
  <c r="C56" i="5"/>
  <c r="A55" i="5"/>
  <c r="B56" i="5"/>
  <c r="C57" i="5"/>
  <c r="A56" i="5"/>
  <c r="B57" i="5"/>
  <c r="C58" i="5"/>
  <c r="A57" i="5"/>
  <c r="A58" i="5"/>
  <c r="B58" i="5"/>
  <c r="C59" i="5"/>
  <c r="A59" i="5"/>
  <c r="B59" i="5"/>
  <c r="C60" i="5"/>
  <c r="C61" i="5"/>
  <c r="A60" i="5"/>
  <c r="B60" i="5"/>
  <c r="C62" i="5"/>
  <c r="B61" i="5"/>
  <c r="A61" i="5"/>
  <c r="C63" i="5"/>
  <c r="B62" i="5"/>
  <c r="A62" i="5"/>
  <c r="C64" i="5"/>
  <c r="A63" i="5"/>
  <c r="B63" i="5"/>
  <c r="B64" i="5"/>
  <c r="A64" i="5"/>
  <c r="E3" i="5"/>
  <c r="G3" i="5"/>
  <c r="F5" i="11" l="1"/>
  <c r="E4" i="5"/>
  <c r="G4" i="5"/>
  <c r="F5" i="5"/>
  <c r="G5" i="13"/>
  <c r="AH3" i="10"/>
  <c r="G5" i="12"/>
  <c r="AG3" i="10"/>
  <c r="H5" i="7"/>
  <c r="H5" i="6"/>
  <c r="AG3" i="4"/>
  <c r="AH3" i="4"/>
  <c r="G5" i="6"/>
  <c r="F6" i="11" l="1"/>
  <c r="G5" i="11"/>
  <c r="E5" i="11"/>
  <c r="G5" i="5"/>
  <c r="E5" i="5"/>
  <c r="F6" i="5"/>
  <c r="C21" i="10"/>
  <c r="AH1" i="10"/>
  <c r="C20" i="10" s="1"/>
  <c r="AH1" i="4"/>
  <c r="C20" i="4" s="1"/>
  <c r="C21" i="4"/>
  <c r="E6" i="11" l="1"/>
  <c r="G6" i="11"/>
  <c r="F7" i="11"/>
  <c r="E6" i="5"/>
  <c r="G6" i="5"/>
  <c r="F7" i="5"/>
  <c r="H6" i="13"/>
  <c r="H6" i="12"/>
  <c r="C31" i="10"/>
  <c r="C30" i="10"/>
  <c r="C26" i="10"/>
  <c r="C27" i="10"/>
  <c r="C25" i="10"/>
  <c r="B20" i="10"/>
  <c r="C32" i="10"/>
  <c r="C29" i="10"/>
  <c r="C28" i="10"/>
  <c r="C22" i="10"/>
  <c r="C23" i="10"/>
  <c r="C24" i="10"/>
  <c r="C25" i="4"/>
  <c r="C24" i="4"/>
  <c r="C32" i="4"/>
  <c r="C26" i="4"/>
  <c r="C30" i="4"/>
  <c r="C29" i="4"/>
  <c r="C22" i="4"/>
  <c r="B20" i="4"/>
  <c r="C27" i="4"/>
  <c r="C23" i="4"/>
  <c r="C28" i="4"/>
  <c r="C31" i="4"/>
  <c r="H6" i="6"/>
  <c r="H6" i="7"/>
  <c r="F8" i="11" l="1"/>
  <c r="G7" i="11"/>
  <c r="E7" i="11"/>
  <c r="F8" i="5"/>
  <c r="G7" i="5"/>
  <c r="E7" i="5"/>
  <c r="B21" i="10"/>
  <c r="B22" i="10"/>
  <c r="H60" i="12"/>
  <c r="H60" i="13"/>
  <c r="H54" i="12"/>
  <c r="H54" i="13"/>
  <c r="H72" i="12"/>
  <c r="H72" i="13"/>
  <c r="G6" i="12"/>
  <c r="G6" i="13"/>
  <c r="H12" i="13"/>
  <c r="H12" i="12"/>
  <c r="H48" i="13"/>
  <c r="H48" i="12"/>
  <c r="H30" i="12"/>
  <c r="H30" i="13"/>
  <c r="H24" i="13"/>
  <c r="H24" i="12"/>
  <c r="H42" i="13"/>
  <c r="H42" i="12"/>
  <c r="H66" i="13"/>
  <c r="H66" i="12"/>
  <c r="H18" i="13"/>
  <c r="H18" i="12"/>
  <c r="H36" i="13"/>
  <c r="H36" i="12"/>
  <c r="B21" i="4"/>
  <c r="B22" i="4"/>
  <c r="H54" i="6"/>
  <c r="H54" i="7"/>
  <c r="H48" i="7"/>
  <c r="H48" i="6"/>
  <c r="H72" i="7"/>
  <c r="H72" i="6"/>
  <c r="H60" i="6"/>
  <c r="H60" i="7"/>
  <c r="H18" i="6"/>
  <c r="H18" i="7"/>
  <c r="H24" i="7"/>
  <c r="H24" i="6"/>
  <c r="H36" i="7"/>
  <c r="H36" i="6"/>
  <c r="H42" i="6"/>
  <c r="H42" i="7"/>
  <c r="H30" i="6"/>
  <c r="H30" i="7"/>
  <c r="G6" i="6"/>
  <c r="G6" i="7"/>
  <c r="H66" i="7"/>
  <c r="H66" i="6"/>
  <c r="H12" i="7"/>
  <c r="H12" i="6"/>
  <c r="F9" i="11" l="1"/>
  <c r="E8" i="11"/>
  <c r="G8" i="11"/>
  <c r="F9" i="5"/>
  <c r="G8" i="5"/>
  <c r="E8" i="5"/>
  <c r="G12" i="13"/>
  <c r="G12" i="12"/>
  <c r="G12" i="7"/>
  <c r="G12" i="6"/>
  <c r="G9" i="11" l="1"/>
  <c r="F10" i="11"/>
  <c r="E9" i="11"/>
  <c r="E9" i="5"/>
  <c r="G9" i="5"/>
  <c r="F10" i="5"/>
  <c r="E10" i="11" l="1"/>
  <c r="G10" i="11"/>
  <c r="F11" i="11"/>
  <c r="F11" i="5"/>
  <c r="E10" i="5"/>
  <c r="G10" i="5"/>
  <c r="G11" i="11" l="1"/>
  <c r="F12" i="11"/>
  <c r="E11" i="11"/>
  <c r="E11" i="5"/>
  <c r="G11" i="5"/>
  <c r="F12" i="5"/>
  <c r="E12" i="11" l="1"/>
  <c r="G12" i="11"/>
  <c r="F13" i="11"/>
  <c r="E12" i="5"/>
  <c r="F13" i="5"/>
  <c r="G12" i="5"/>
  <c r="E13" i="11" l="1"/>
  <c r="F14" i="11"/>
  <c r="G13" i="11"/>
  <c r="F14" i="5"/>
  <c r="E13" i="5"/>
  <c r="G13" i="5"/>
  <c r="G14" i="11" l="1"/>
  <c r="F15" i="11"/>
  <c r="E14" i="11"/>
  <c r="E14" i="5"/>
  <c r="F15" i="5"/>
  <c r="G14" i="5"/>
  <c r="G15" i="11" l="1"/>
  <c r="F16" i="11"/>
  <c r="E15" i="11"/>
  <c r="F16" i="5"/>
  <c r="E15" i="5"/>
  <c r="G15" i="5"/>
  <c r="G16" i="11" l="1"/>
  <c r="F17" i="11"/>
  <c r="E16" i="11"/>
  <c r="E16" i="5"/>
  <c r="G16" i="5"/>
  <c r="F17" i="5"/>
  <c r="E17" i="11" l="1"/>
  <c r="G17" i="11"/>
  <c r="F18" i="11"/>
  <c r="E17" i="5"/>
  <c r="G17" i="5"/>
  <c r="F18" i="5"/>
  <c r="G18" i="11" l="1"/>
  <c r="F19" i="11"/>
  <c r="E18" i="11"/>
  <c r="E18" i="5"/>
  <c r="F19" i="5"/>
  <c r="G18" i="5"/>
  <c r="F20" i="11" l="1"/>
  <c r="E19" i="11"/>
  <c r="G19" i="11"/>
  <c r="G19" i="5"/>
  <c r="F20" i="5"/>
  <c r="E19" i="5"/>
  <c r="G20" i="11" l="1"/>
  <c r="E20" i="11"/>
  <c r="G20" i="5"/>
  <c r="E20" i="5"/>
  <c r="T4" i="11" l="1"/>
  <c r="R4" i="11"/>
  <c r="J4" i="11"/>
  <c r="S4" i="11"/>
  <c r="O4" i="11"/>
  <c r="N4" i="11"/>
  <c r="Q4" i="11"/>
  <c r="L4" i="11"/>
  <c r="K4" i="11"/>
  <c r="M4" i="11"/>
  <c r="I4" i="11"/>
  <c r="P4" i="11"/>
  <c r="S4" i="5"/>
  <c r="Q4" i="5"/>
  <c r="P4" i="5"/>
  <c r="J4" i="5"/>
  <c r="R4" i="5"/>
  <c r="T4" i="5"/>
  <c r="I4" i="5"/>
  <c r="O4" i="5"/>
  <c r="L4" i="5"/>
  <c r="M4" i="5"/>
  <c r="K4" i="5"/>
  <c r="N4" i="5"/>
  <c r="M11" i="11" l="1"/>
  <c r="L11" i="11"/>
  <c r="L13" i="11"/>
  <c r="M13" i="11"/>
  <c r="L14" i="11"/>
  <c r="M14" i="11"/>
  <c r="M18" i="11"/>
  <c r="L18" i="11"/>
  <c r="M16" i="11"/>
  <c r="L16" i="11"/>
  <c r="M9" i="11"/>
  <c r="L9" i="11"/>
  <c r="L15" i="11"/>
  <c r="M15" i="11"/>
  <c r="L12" i="11"/>
  <c r="M12" i="11" s="1"/>
  <c r="M17" i="11"/>
  <c r="L17" i="11"/>
  <c r="L8" i="11"/>
  <c r="M8" i="11"/>
  <c r="M10" i="11"/>
  <c r="L10" i="11"/>
  <c r="L19" i="11"/>
  <c r="M17" i="5"/>
  <c r="L17" i="5"/>
  <c r="M13" i="5"/>
  <c r="L13" i="5"/>
  <c r="L9" i="5"/>
  <c r="M9" i="5"/>
  <c r="M14" i="5"/>
  <c r="L14" i="5"/>
  <c r="L15" i="5"/>
  <c r="M8" i="5"/>
  <c r="L8" i="5"/>
  <c r="L12" i="5"/>
  <c r="M12" i="5"/>
  <c r="M16" i="5"/>
  <c r="L16" i="5"/>
  <c r="M19" i="5"/>
  <c r="L19" i="5"/>
  <c r="L10" i="5"/>
  <c r="M10" i="5"/>
  <c r="L11" i="5"/>
  <c r="M11" i="5"/>
  <c r="M18" i="5"/>
  <c r="L18" i="5"/>
  <c r="D31" i="12" l="1"/>
  <c r="D31" i="13"/>
  <c r="C67" i="13"/>
  <c r="C67" i="12"/>
  <c r="C73" i="13"/>
  <c r="C73" i="12"/>
  <c r="D67" i="13"/>
  <c r="D67" i="12"/>
  <c r="D37" i="12"/>
  <c r="D37" i="13"/>
  <c r="D43" i="13"/>
  <c r="D43" i="12"/>
  <c r="D19" i="12"/>
  <c r="D19" i="13"/>
  <c r="D7" i="12"/>
  <c r="D7" i="13"/>
  <c r="D13" i="12"/>
  <c r="D13" i="13"/>
  <c r="C37" i="12"/>
  <c r="C37" i="13"/>
  <c r="C31" i="12"/>
  <c r="C31" i="13"/>
  <c r="D49" i="13"/>
  <c r="D49" i="12"/>
  <c r="C43" i="13"/>
  <c r="C43" i="12"/>
  <c r="C7" i="12"/>
  <c r="C7" i="13"/>
  <c r="C25" i="13"/>
  <c r="C25" i="12"/>
  <c r="M19" i="11"/>
  <c r="C19" i="12"/>
  <c r="C19" i="13"/>
  <c r="C49" i="13"/>
  <c r="C49" i="12"/>
  <c r="C13" i="13"/>
  <c r="C13" i="12"/>
  <c r="C61" i="13"/>
  <c r="C61" i="12"/>
  <c r="C55" i="12"/>
  <c r="C55" i="13"/>
  <c r="D61" i="13"/>
  <c r="D61" i="12"/>
  <c r="D55" i="13"/>
  <c r="D55" i="12"/>
  <c r="D25" i="13"/>
  <c r="D25" i="12"/>
  <c r="C55" i="7"/>
  <c r="C55" i="6"/>
  <c r="D25" i="6"/>
  <c r="D25" i="7"/>
  <c r="D13" i="6"/>
  <c r="D13" i="7"/>
  <c r="C67" i="7"/>
  <c r="C67" i="6"/>
  <c r="D55" i="6"/>
  <c r="D55" i="7"/>
  <c r="C25" i="6"/>
  <c r="C25" i="7"/>
  <c r="C19" i="6"/>
  <c r="C19" i="7"/>
  <c r="D37" i="6"/>
  <c r="D37" i="7"/>
  <c r="C43" i="6"/>
  <c r="C43" i="7"/>
  <c r="D31" i="7"/>
  <c r="D31" i="6"/>
  <c r="C13" i="7"/>
  <c r="C13" i="6"/>
  <c r="C7" i="7"/>
  <c r="C7" i="6"/>
  <c r="D7" i="7"/>
  <c r="D7" i="6"/>
  <c r="C73" i="6"/>
  <c r="C73" i="7"/>
  <c r="C61" i="7"/>
  <c r="C61" i="6"/>
  <c r="D67" i="7"/>
  <c r="D67" i="6"/>
  <c r="D43" i="6"/>
  <c r="D43" i="7"/>
  <c r="C31" i="6"/>
  <c r="C31" i="7"/>
  <c r="D19" i="6"/>
  <c r="D19" i="7"/>
  <c r="C37" i="7"/>
  <c r="C37" i="6"/>
  <c r="C49" i="7"/>
  <c r="C49" i="6"/>
  <c r="D73" i="7"/>
  <c r="D73" i="6"/>
  <c r="M15" i="5"/>
  <c r="D61" i="7"/>
  <c r="D61" i="6"/>
  <c r="C21" i="12" l="1"/>
  <c r="C23" i="12"/>
  <c r="J18" i="12"/>
  <c r="D71" i="13"/>
  <c r="D69" i="13"/>
  <c r="D27" i="13"/>
  <c r="D29" i="13"/>
  <c r="C63" i="13"/>
  <c r="C65" i="13"/>
  <c r="J60" i="13"/>
  <c r="C29" i="12"/>
  <c r="C27" i="12"/>
  <c r="J24" i="12"/>
  <c r="C33" i="13"/>
  <c r="C35" i="13"/>
  <c r="J30" i="13"/>
  <c r="D21" i="13"/>
  <c r="D23" i="13"/>
  <c r="C77" i="12"/>
  <c r="C75" i="12"/>
  <c r="J72" i="12"/>
  <c r="D53" i="12"/>
  <c r="D51" i="12"/>
  <c r="D73" i="13"/>
  <c r="D73" i="12"/>
  <c r="D57" i="12"/>
  <c r="D59" i="12"/>
  <c r="C15" i="12"/>
  <c r="C17" i="12"/>
  <c r="J12" i="12"/>
  <c r="C27" i="13"/>
  <c r="C29" i="13"/>
  <c r="J24" i="13"/>
  <c r="C33" i="12"/>
  <c r="C35" i="12"/>
  <c r="J30" i="12"/>
  <c r="D23" i="12"/>
  <c r="D21" i="12"/>
  <c r="C75" i="13"/>
  <c r="C77" i="13"/>
  <c r="J72" i="13"/>
  <c r="D9" i="13"/>
  <c r="D11" i="13"/>
  <c r="D53" i="13"/>
  <c r="D51" i="13"/>
  <c r="D57" i="13"/>
  <c r="D59" i="13"/>
  <c r="C15" i="13"/>
  <c r="C17" i="13"/>
  <c r="J12" i="13"/>
  <c r="C11" i="13"/>
  <c r="C9" i="13"/>
  <c r="J6" i="13"/>
  <c r="C41" i="13"/>
  <c r="C39" i="13"/>
  <c r="J36" i="13"/>
  <c r="D47" i="12"/>
  <c r="D45" i="12"/>
  <c r="C69" i="12"/>
  <c r="C71" i="12"/>
  <c r="J66" i="12"/>
  <c r="D27" i="12"/>
  <c r="D29" i="12"/>
  <c r="D9" i="12"/>
  <c r="D11" i="12"/>
  <c r="D65" i="12"/>
  <c r="D63" i="12"/>
  <c r="C51" i="12"/>
  <c r="C53" i="12"/>
  <c r="J48" i="12"/>
  <c r="C9" i="12"/>
  <c r="C11" i="12"/>
  <c r="J6" i="12"/>
  <c r="C39" i="12"/>
  <c r="C41" i="12"/>
  <c r="J36" i="12"/>
  <c r="D45" i="13"/>
  <c r="D47" i="13"/>
  <c r="C69" i="13"/>
  <c r="C71" i="13"/>
  <c r="J66" i="13"/>
  <c r="D71" i="12"/>
  <c r="D69" i="12"/>
  <c r="D63" i="13"/>
  <c r="D65" i="13"/>
  <c r="C53" i="13"/>
  <c r="C51" i="13"/>
  <c r="J48" i="13"/>
  <c r="C45" i="12"/>
  <c r="C47" i="12"/>
  <c r="J42" i="12"/>
  <c r="D15" i="13"/>
  <c r="D17" i="13"/>
  <c r="D41" i="13"/>
  <c r="D39" i="13"/>
  <c r="D35" i="13"/>
  <c r="D33" i="13"/>
  <c r="C59" i="12"/>
  <c r="C57" i="12"/>
  <c r="J54" i="12"/>
  <c r="C63" i="12"/>
  <c r="C65" i="12"/>
  <c r="J60" i="12"/>
  <c r="C59" i="13"/>
  <c r="C57" i="13"/>
  <c r="J54" i="13"/>
  <c r="C21" i="13"/>
  <c r="C23" i="13"/>
  <c r="J18" i="13"/>
  <c r="C45" i="13"/>
  <c r="C47" i="13"/>
  <c r="J42" i="13"/>
  <c r="D15" i="12"/>
  <c r="D17" i="12"/>
  <c r="D41" i="12"/>
  <c r="D39" i="12"/>
  <c r="D35" i="12"/>
  <c r="D33" i="12"/>
  <c r="D39" i="7"/>
  <c r="D41" i="7"/>
  <c r="C39" i="7"/>
  <c r="C41" i="7"/>
  <c r="J36" i="7"/>
  <c r="D69" i="7"/>
  <c r="D71" i="7"/>
  <c r="C9" i="7"/>
  <c r="C11" i="7"/>
  <c r="J6" i="7"/>
  <c r="D39" i="6"/>
  <c r="D41" i="6"/>
  <c r="C71" i="7"/>
  <c r="C69" i="7"/>
  <c r="J66" i="7"/>
  <c r="D65" i="7"/>
  <c r="D63" i="7"/>
  <c r="D21" i="7"/>
  <c r="D23" i="7"/>
  <c r="C63" i="6"/>
  <c r="C65" i="6"/>
  <c r="J60" i="6"/>
  <c r="C17" i="6"/>
  <c r="C15" i="6"/>
  <c r="J12" i="6"/>
  <c r="C23" i="7"/>
  <c r="C21" i="7"/>
  <c r="J18" i="7"/>
  <c r="D17" i="7"/>
  <c r="D15" i="7"/>
  <c r="C39" i="6"/>
  <c r="C41" i="6"/>
  <c r="J36" i="6"/>
  <c r="C71" i="6"/>
  <c r="C69" i="6"/>
  <c r="J66" i="6"/>
  <c r="C63" i="7"/>
  <c r="C65" i="7"/>
  <c r="J60" i="7"/>
  <c r="C21" i="6"/>
  <c r="C23" i="6"/>
  <c r="J18" i="6"/>
  <c r="D17" i="6"/>
  <c r="D15" i="6"/>
  <c r="D77" i="6"/>
  <c r="D75" i="6"/>
  <c r="C35" i="7"/>
  <c r="C33" i="7"/>
  <c r="J30" i="7"/>
  <c r="C75" i="7"/>
  <c r="C77" i="7"/>
  <c r="J72" i="7"/>
  <c r="D35" i="6"/>
  <c r="D33" i="6"/>
  <c r="C29" i="7"/>
  <c r="C27" i="7"/>
  <c r="J24" i="7"/>
  <c r="D27" i="7"/>
  <c r="D29" i="7"/>
  <c r="C11" i="6"/>
  <c r="C9" i="6"/>
  <c r="J6" i="6"/>
  <c r="D23" i="6"/>
  <c r="D21" i="6"/>
  <c r="D75" i="7"/>
  <c r="D77" i="7"/>
  <c r="D33" i="7"/>
  <c r="D35" i="7"/>
  <c r="C29" i="6"/>
  <c r="C27" i="6"/>
  <c r="J24" i="6"/>
  <c r="C53" i="6"/>
  <c r="C51" i="6"/>
  <c r="J48" i="6"/>
  <c r="D45" i="7"/>
  <c r="D47" i="7"/>
  <c r="D9" i="6"/>
  <c r="D11" i="6"/>
  <c r="C47" i="7"/>
  <c r="C45" i="7"/>
  <c r="J42" i="7"/>
  <c r="D57" i="7"/>
  <c r="D59" i="7"/>
  <c r="C59" i="6"/>
  <c r="C57" i="6"/>
  <c r="J54" i="6"/>
  <c r="D69" i="6"/>
  <c r="D71" i="6"/>
  <c r="D65" i="6"/>
  <c r="D63" i="6"/>
  <c r="D49" i="6"/>
  <c r="D49" i="7"/>
  <c r="C15" i="7"/>
  <c r="C17" i="7"/>
  <c r="J12" i="7"/>
  <c r="C35" i="6"/>
  <c r="C33" i="6"/>
  <c r="J30" i="6"/>
  <c r="C77" i="6"/>
  <c r="C75" i="6"/>
  <c r="J72" i="6"/>
  <c r="D29" i="6"/>
  <c r="D27" i="6"/>
  <c r="C51" i="7"/>
  <c r="C53" i="7"/>
  <c r="J48" i="7"/>
  <c r="D47" i="6"/>
  <c r="D45" i="6"/>
  <c r="D9" i="7"/>
  <c r="D11" i="7"/>
  <c r="C47" i="6"/>
  <c r="C45" i="6"/>
  <c r="J42" i="6"/>
  <c r="D59" i="6"/>
  <c r="D57" i="6"/>
  <c r="C57" i="7"/>
  <c r="C59" i="7"/>
  <c r="J54" i="7"/>
  <c r="D77" i="13" l="1"/>
  <c r="D75" i="13"/>
  <c r="E34" i="13"/>
  <c r="B30" i="13"/>
  <c r="F35" i="13"/>
  <c r="F30" i="13"/>
  <c r="I30" i="13"/>
  <c r="E31" i="13"/>
  <c r="F34" i="13"/>
  <c r="I63" i="12"/>
  <c r="E65" i="12"/>
  <c r="E63" i="12"/>
  <c r="I60" i="12"/>
  <c r="F60" i="12"/>
  <c r="E61" i="12"/>
  <c r="B60" i="12"/>
  <c r="F65" i="12"/>
  <c r="F64" i="12"/>
  <c r="I64" i="12"/>
  <c r="F53" i="12"/>
  <c r="E49" i="12"/>
  <c r="I52" i="12"/>
  <c r="I48" i="12"/>
  <c r="I51" i="12"/>
  <c r="F52" i="12"/>
  <c r="F48" i="12"/>
  <c r="E53" i="12"/>
  <c r="E51" i="12"/>
  <c r="B48" i="12"/>
  <c r="I15" i="12"/>
  <c r="E13" i="12"/>
  <c r="E17" i="12"/>
  <c r="I16" i="12"/>
  <c r="B12" i="12"/>
  <c r="F16" i="12"/>
  <c r="E15" i="12"/>
  <c r="F12" i="12"/>
  <c r="I12" i="12"/>
  <c r="F17" i="12"/>
  <c r="F77" i="12"/>
  <c r="F76" i="12"/>
  <c r="E73" i="12"/>
  <c r="I76" i="12"/>
  <c r="B72" i="12"/>
  <c r="F72" i="12"/>
  <c r="E75" i="12"/>
  <c r="I72" i="12"/>
  <c r="E77" i="12"/>
  <c r="I75" i="12"/>
  <c r="F29" i="12"/>
  <c r="E27" i="12"/>
  <c r="E29" i="12"/>
  <c r="I28" i="12"/>
  <c r="E25" i="12"/>
  <c r="F24" i="12"/>
  <c r="F28" i="12"/>
  <c r="I27" i="12"/>
  <c r="I24" i="12"/>
  <c r="B24" i="12"/>
  <c r="F58" i="12"/>
  <c r="I57" i="12"/>
  <c r="E57" i="12"/>
  <c r="I58" i="12"/>
  <c r="F59" i="12"/>
  <c r="E59" i="12"/>
  <c r="F54" i="12"/>
  <c r="I54" i="12"/>
  <c r="E55" i="12"/>
  <c r="B54" i="12"/>
  <c r="I39" i="12"/>
  <c r="I36" i="12"/>
  <c r="B36" i="12"/>
  <c r="F41" i="12"/>
  <c r="F36" i="12"/>
  <c r="F40" i="12"/>
  <c r="E37" i="12"/>
  <c r="E39" i="12"/>
  <c r="I40" i="12"/>
  <c r="E41" i="12"/>
  <c r="I34" i="12"/>
  <c r="F35" i="12"/>
  <c r="B30" i="12"/>
  <c r="F34" i="12"/>
  <c r="F30" i="12"/>
  <c r="E31" i="12"/>
  <c r="I30" i="12"/>
  <c r="I33" i="12"/>
  <c r="E35" i="12"/>
  <c r="E33" i="12"/>
  <c r="I48" i="13"/>
  <c r="F52" i="13"/>
  <c r="B48" i="13"/>
  <c r="F53" i="13"/>
  <c r="E52" i="13"/>
  <c r="E49" i="13"/>
  <c r="F48" i="13"/>
  <c r="F18" i="12"/>
  <c r="E19" i="12"/>
  <c r="E21" i="12"/>
  <c r="I22" i="12"/>
  <c r="B18" i="12"/>
  <c r="I18" i="12"/>
  <c r="F23" i="12"/>
  <c r="F22" i="12"/>
  <c r="E23" i="12"/>
  <c r="I21" i="12"/>
  <c r="E37" i="13"/>
  <c r="F41" i="13"/>
  <c r="E40" i="13"/>
  <c r="I36" i="13"/>
  <c r="F36" i="13"/>
  <c r="B36" i="13"/>
  <c r="F40" i="13"/>
  <c r="B18" i="13"/>
  <c r="F18" i="13"/>
  <c r="F23" i="13"/>
  <c r="E22" i="13"/>
  <c r="I18" i="13"/>
  <c r="E19" i="13"/>
  <c r="F22" i="13"/>
  <c r="F66" i="12"/>
  <c r="E71" i="12"/>
  <c r="F70" i="12"/>
  <c r="B66" i="12"/>
  <c r="I70" i="12"/>
  <c r="I69" i="12"/>
  <c r="E67" i="12"/>
  <c r="E69" i="12"/>
  <c r="I66" i="12"/>
  <c r="F71" i="12"/>
  <c r="I12" i="13"/>
  <c r="F12" i="13"/>
  <c r="E16" i="13"/>
  <c r="E13" i="13"/>
  <c r="F16" i="13"/>
  <c r="B12" i="13"/>
  <c r="F17" i="13"/>
  <c r="B60" i="13"/>
  <c r="E64" i="13"/>
  <c r="F64" i="13"/>
  <c r="I60" i="13"/>
  <c r="E61" i="13"/>
  <c r="F60" i="13"/>
  <c r="F65" i="13"/>
  <c r="B42" i="13"/>
  <c r="F42" i="13"/>
  <c r="E46" i="13"/>
  <c r="F46" i="13"/>
  <c r="E43" i="13"/>
  <c r="I42" i="13"/>
  <c r="F47" i="13"/>
  <c r="E10" i="13"/>
  <c r="F11" i="13"/>
  <c r="E7" i="13"/>
  <c r="B6" i="13"/>
  <c r="I6" i="13"/>
  <c r="F6" i="13"/>
  <c r="F10" i="13"/>
  <c r="B42" i="12"/>
  <c r="I46" i="12"/>
  <c r="F46" i="12"/>
  <c r="I42" i="12"/>
  <c r="E45" i="12"/>
  <c r="E43" i="12"/>
  <c r="F47" i="12"/>
  <c r="E47" i="12"/>
  <c r="F42" i="12"/>
  <c r="I45" i="12"/>
  <c r="F58" i="13"/>
  <c r="F59" i="13"/>
  <c r="B54" i="13"/>
  <c r="F54" i="13"/>
  <c r="E55" i="13"/>
  <c r="I54" i="13"/>
  <c r="E58" i="13"/>
  <c r="F71" i="13"/>
  <c r="I66" i="13"/>
  <c r="F70" i="13"/>
  <c r="F66" i="13"/>
  <c r="E70" i="13"/>
  <c r="B66" i="13"/>
  <c r="E67" i="13"/>
  <c r="F10" i="12"/>
  <c r="F11" i="12"/>
  <c r="E11" i="12"/>
  <c r="I9" i="12"/>
  <c r="I10" i="12"/>
  <c r="I6" i="12"/>
  <c r="F6" i="12"/>
  <c r="E9" i="12"/>
  <c r="E7" i="12"/>
  <c r="B6" i="12"/>
  <c r="F77" i="13"/>
  <c r="B72" i="13"/>
  <c r="E76" i="13"/>
  <c r="F72" i="13"/>
  <c r="I72" i="13"/>
  <c r="E73" i="13"/>
  <c r="F76" i="13"/>
  <c r="F29" i="13"/>
  <c r="E28" i="13"/>
  <c r="I24" i="13"/>
  <c r="F24" i="13"/>
  <c r="E25" i="13"/>
  <c r="B24" i="13"/>
  <c r="F28" i="13"/>
  <c r="D75" i="12"/>
  <c r="D77" i="12"/>
  <c r="E37" i="7"/>
  <c r="E40" i="7"/>
  <c r="B36" i="7"/>
  <c r="F40" i="7"/>
  <c r="I36" i="7"/>
  <c r="F41" i="7"/>
  <c r="F36" i="7"/>
  <c r="E64" i="7"/>
  <c r="F64" i="7"/>
  <c r="F60" i="7"/>
  <c r="F65" i="7"/>
  <c r="I60" i="7"/>
  <c r="B60" i="7"/>
  <c r="E61" i="7"/>
  <c r="F71" i="7"/>
  <c r="E70" i="7"/>
  <c r="I66" i="7"/>
  <c r="F70" i="7"/>
  <c r="F66" i="7"/>
  <c r="B66" i="7"/>
  <c r="E67" i="7"/>
  <c r="I54" i="7"/>
  <c r="F54" i="7"/>
  <c r="F59" i="7"/>
  <c r="F58" i="7"/>
  <c r="E55" i="7"/>
  <c r="E58" i="7"/>
  <c r="B54" i="7"/>
  <c r="E59" i="6"/>
  <c r="I54" i="6"/>
  <c r="B54" i="6"/>
  <c r="I58" i="6"/>
  <c r="F54" i="6"/>
  <c r="E57" i="6"/>
  <c r="E55" i="6"/>
  <c r="F58" i="6"/>
  <c r="F59" i="6"/>
  <c r="I57" i="6"/>
  <c r="B6" i="6"/>
  <c r="E11" i="6"/>
  <c r="E7" i="6"/>
  <c r="I9" i="6"/>
  <c r="I6" i="6"/>
  <c r="I10" i="6"/>
  <c r="E9" i="6"/>
  <c r="F10" i="6"/>
  <c r="F6" i="6"/>
  <c r="F11" i="6"/>
  <c r="F76" i="7"/>
  <c r="B72" i="7"/>
  <c r="F77" i="7"/>
  <c r="E73" i="7"/>
  <c r="F72" i="7"/>
  <c r="I72" i="7"/>
  <c r="E76" i="7"/>
  <c r="I69" i="6"/>
  <c r="B66" i="6"/>
  <c r="E67" i="6"/>
  <c r="I66" i="6"/>
  <c r="F71" i="6"/>
  <c r="F66" i="6"/>
  <c r="E71" i="6"/>
  <c r="F70" i="6"/>
  <c r="E69" i="6"/>
  <c r="I70" i="6"/>
  <c r="B18" i="7"/>
  <c r="I18" i="7"/>
  <c r="F18" i="7"/>
  <c r="E22" i="7"/>
  <c r="F22" i="7"/>
  <c r="E19" i="7"/>
  <c r="F23" i="7"/>
  <c r="B12" i="7"/>
  <c r="I12" i="7"/>
  <c r="F16" i="7"/>
  <c r="F12" i="7"/>
  <c r="E13" i="7"/>
  <c r="F17" i="7"/>
  <c r="E16" i="7"/>
  <c r="I28" i="6"/>
  <c r="F28" i="6"/>
  <c r="F24" i="6"/>
  <c r="E25" i="6"/>
  <c r="F29" i="6"/>
  <c r="I24" i="6"/>
  <c r="E27" i="6"/>
  <c r="B24" i="6"/>
  <c r="E29" i="6"/>
  <c r="I27" i="6"/>
  <c r="F64" i="6"/>
  <c r="E65" i="6"/>
  <c r="I63" i="6"/>
  <c r="E61" i="6"/>
  <c r="E63" i="6"/>
  <c r="I60" i="6"/>
  <c r="F65" i="6"/>
  <c r="I64" i="6"/>
  <c r="F60" i="6"/>
  <c r="B60" i="6"/>
  <c r="F76" i="6"/>
  <c r="B72" i="6"/>
  <c r="E73" i="6"/>
  <c r="I72" i="6"/>
  <c r="I75" i="6"/>
  <c r="E77" i="6"/>
  <c r="E75" i="6"/>
  <c r="F77" i="6"/>
  <c r="F72" i="6"/>
  <c r="I76" i="6"/>
  <c r="D53" i="7"/>
  <c r="D51" i="7"/>
  <c r="D53" i="6"/>
  <c r="D51" i="6"/>
  <c r="F48" i="7"/>
  <c r="F52" i="7"/>
  <c r="E49" i="7"/>
  <c r="I48" i="7"/>
  <c r="F53" i="7"/>
  <c r="B48" i="7"/>
  <c r="E52" i="7"/>
  <c r="E31" i="6"/>
  <c r="I33" i="6"/>
  <c r="F35" i="6"/>
  <c r="I34" i="6"/>
  <c r="F30" i="6"/>
  <c r="I30" i="6"/>
  <c r="F34" i="6"/>
  <c r="E35" i="6"/>
  <c r="E33" i="6"/>
  <c r="B30" i="6"/>
  <c r="F48" i="6"/>
  <c r="E53" i="6"/>
  <c r="E49" i="6"/>
  <c r="E51" i="6"/>
  <c r="F52" i="6"/>
  <c r="F53" i="6"/>
  <c r="I52" i="6"/>
  <c r="B48" i="6"/>
  <c r="I48" i="6"/>
  <c r="I51" i="6"/>
  <c r="B18" i="6"/>
  <c r="F22" i="6"/>
  <c r="I18" i="6"/>
  <c r="F23" i="6"/>
  <c r="E21" i="6"/>
  <c r="I22" i="6"/>
  <c r="E19" i="6"/>
  <c r="F18" i="6"/>
  <c r="I21" i="6"/>
  <c r="E23" i="6"/>
  <c r="F10" i="7"/>
  <c r="E7" i="7"/>
  <c r="E10" i="7"/>
  <c r="F11" i="7"/>
  <c r="B6" i="7"/>
  <c r="I6" i="7"/>
  <c r="F6" i="7"/>
  <c r="F42" i="6"/>
  <c r="F46" i="6"/>
  <c r="I42" i="6"/>
  <c r="E45" i="6"/>
  <c r="E43" i="6"/>
  <c r="I46" i="6"/>
  <c r="E47" i="6"/>
  <c r="I45" i="6"/>
  <c r="F47" i="6"/>
  <c r="B42" i="6"/>
  <c r="E43" i="7"/>
  <c r="B42" i="7"/>
  <c r="F47" i="7"/>
  <c r="I42" i="7"/>
  <c r="F46" i="7"/>
  <c r="F42" i="7"/>
  <c r="E46" i="7"/>
  <c r="B24" i="7"/>
  <c r="F24" i="7"/>
  <c r="E28" i="7"/>
  <c r="F28" i="7"/>
  <c r="E25" i="7"/>
  <c r="I24" i="7"/>
  <c r="F29" i="7"/>
  <c r="E34" i="7"/>
  <c r="E31" i="7"/>
  <c r="B30" i="7"/>
  <c r="F30" i="7"/>
  <c r="I30" i="7"/>
  <c r="F34" i="7"/>
  <c r="F35" i="7"/>
  <c r="E41" i="6"/>
  <c r="E37" i="6"/>
  <c r="E39" i="6"/>
  <c r="I36" i="6"/>
  <c r="I39" i="6"/>
  <c r="F41" i="6"/>
  <c r="F36" i="6"/>
  <c r="B36" i="6"/>
  <c r="I40" i="6"/>
  <c r="F40" i="6"/>
  <c r="F12" i="6"/>
  <c r="E15" i="6"/>
  <c r="B12" i="6"/>
  <c r="E17" i="6"/>
  <c r="F16" i="6"/>
  <c r="F17" i="6"/>
  <c r="E13" i="6"/>
  <c r="I16" i="6"/>
  <c r="I15" i="6"/>
  <c r="I12" i="6"/>
</calcChain>
</file>

<file path=xl/sharedStrings.xml><?xml version="1.0" encoding="utf-8"?>
<sst xmlns="http://schemas.openxmlformats.org/spreadsheetml/2006/main" count="2799" uniqueCount="71">
  <si>
    <t>Eingaben</t>
  </si>
  <si>
    <t>Geburtsdatum der Frau</t>
  </si>
  <si>
    <t>Geplantes Zeugungsjahr</t>
  </si>
  <si>
    <t>Durchschnittlicher 
Monatszyklus der Frau</t>
  </si>
  <si>
    <t>M</t>
  </si>
  <si>
    <t>J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</si>
  <si>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</si>
  <si>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</si>
  <si>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</si>
  <si>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</si>
  <si>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</si>
  <si>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</si>
  <si>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</si>
  <si>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</si>
  <si>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</si>
  <si>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</si>
  <si>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</si>
  <si>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</si>
  <si>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</si>
  <si>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Jahr</t>
  </si>
  <si>
    <t>Neujahrstag</t>
  </si>
  <si>
    <t>Tag</t>
  </si>
  <si>
    <t>Beginn der letzten Monatsblutung</t>
  </si>
  <si>
    <t>Eisprung Berechnung</t>
  </si>
  <si>
    <t>Plan Jahr</t>
  </si>
  <si>
    <t>Letzte Blutung</t>
  </si>
  <si>
    <t>Zyklusdauer</t>
  </si>
  <si>
    <t>Eins</t>
  </si>
  <si>
    <t>Zwei</t>
  </si>
  <si>
    <t>Monate</t>
  </si>
  <si>
    <t>Eisprung</t>
  </si>
  <si>
    <t>S</t>
  </si>
  <si>
    <t>T</t>
  </si>
  <si>
    <t>O</t>
  </si>
  <si>
    <t>R</t>
  </si>
  <si>
    <t>C</t>
  </si>
  <si>
    <t>H</t>
  </si>
  <si>
    <t>Stellung</t>
  </si>
  <si>
    <t>Timing</t>
  </si>
  <si>
    <t>Orgasmus</t>
  </si>
  <si>
    <t>Richtige…</t>
  </si>
  <si>
    <t>Chin. Empf.</t>
  </si>
  <si>
    <t>Hitze</t>
  </si>
  <si>
    <t>1. Chance</t>
  </si>
  <si>
    <t>2. Chance</t>
  </si>
  <si>
    <t>Eisprung:</t>
  </si>
  <si>
    <t>Zeugung:</t>
  </si>
  <si>
    <t>Mondphase:</t>
  </si>
  <si>
    <t>Frau:</t>
  </si>
  <si>
    <t>Mann:</t>
  </si>
  <si>
    <t>Datum</t>
  </si>
  <si>
    <t>Zeichen</t>
  </si>
  <si>
    <t>Geschlecht</t>
  </si>
  <si>
    <t>Widder</t>
  </si>
  <si>
    <t>Stier</t>
  </si>
  <si>
    <t>Zwilling</t>
  </si>
  <si>
    <t>Krebs</t>
  </si>
  <si>
    <t>Löwe</t>
  </si>
  <si>
    <t>Jungfrau</t>
  </si>
  <si>
    <t>Waage</t>
  </si>
  <si>
    <t>Skorpion</t>
  </si>
  <si>
    <t>Schütze</t>
  </si>
  <si>
    <t>Steinbock</t>
  </si>
  <si>
    <t>Wassermann</t>
  </si>
  <si>
    <t>Fische</t>
  </si>
  <si>
    <t>Mädchen</t>
  </si>
  <si>
    <t>Junge</t>
  </si>
  <si>
    <t>Name</t>
  </si>
  <si>
    <t>Für</t>
  </si>
  <si>
    <t>Musterfrau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</si>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</sst>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&quot;Vor: &quot;dd/mm/yyyy"/>
    <numFmt numFmtId="172" formatCode="&quot;Nach: &quot;dd/mm/yyyy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4" borderId="1" xfId="0" applyFill="1" applyBorder="1"/>
    <xf numFmtId="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vertical="top"/>
    </xf>
    <xf numFmtId="14" fontId="0" fillId="0" borderId="3" xfId="0" applyNumberForma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2" xfId="0" applyFont="1" applyBorder="1" applyAlignment="1">
      <alignment vertical="top"/>
    </xf>
    <xf numFmtId="14" fontId="0" fillId="0" borderId="6" xfId="0" applyNumberFormat="1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0" fillId="0" borderId="6" xfId="0" applyBorder="1" applyAlignment="1">
      <alignment vertical="top"/>
    </xf>
    <xf numFmtId="171" fontId="0" fillId="0" borderId="7" xfId="0" applyNumberFormat="1" applyBorder="1"/>
    <xf numFmtId="172" fontId="0" fillId="0" borderId="3" xfId="0" applyNumberFormat="1" applyBorder="1"/>
    <xf numFmtId="14" fontId="0" fillId="0" borderId="2" xfId="0" applyNumberForma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2" fillId="0" borderId="9" xfId="0" applyFont="1" applyBorder="1" applyAlignment="1">
      <alignment vertical="top"/>
    </xf>
    <xf numFmtId="14" fontId="0" fillId="0" borderId="8" xfId="0" applyNumberForma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/>
    <xf numFmtId="14" fontId="0" fillId="0" borderId="12" xfId="0" applyNumberFormat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4" fillId="6" borderId="0" xfId="0" applyFont="1" applyFill="1"/>
    <xf numFmtId="0" fontId="0" fillId="6" borderId="0" xfId="0" applyFill="1" applyAlignment="1">
      <alignment wrapText="1"/>
    </xf>
    <xf numFmtId="14" fontId="0" fillId="7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 applyProtection="1">
      <alignment horizontal="left" vertical="center"/>
      <protection locked="0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/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top" wrapText="1"/>
    </xf>
  </cellXfs>
  <cellStyles count="1">
    <cellStyle name="Standard" xfId="0" builtinId="0"/>
  </cellStyles>
  <dxfs count="12"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</xdr:colOff>
      <xdr:row>1</xdr:row>
      <xdr:rowOff>140971</xdr:rowOff>
    </xdr:from>
    <xdr:to>
      <xdr:col>7</xdr:col>
      <xdr:colOff>156011</xdr:colOff>
      <xdr:row>3</xdr:row>
      <xdr:rowOff>72390</xdr:rowOff>
    </xdr:to>
    <xdr:sp macro="" textlink="">
      <xdr:nvSpPr>
        <xdr:cNvPr id="2" name="Legende: mit Pfeil nach links 1">
          <a:extLst>
            <a:ext uri="{FF2B5EF4-FFF2-40B4-BE49-F238E27FC236}">
              <a16:creationId xmlns:a16="http://schemas.microsoft.com/office/drawing/2014/main" id="{617F0FC1-34E6-CE7C-16BB-011BB643B4ED}"/>
            </a:ext>
          </a:extLst>
        </xdr:cNvPr>
        <xdr:cNvSpPr/>
      </xdr:nvSpPr>
      <xdr:spPr>
        <a:xfrm>
          <a:off x="2990850" y="266701"/>
          <a:ext cx="3924000" cy="266699"/>
        </a:xfrm>
        <a:prstGeom prst="leftArrowCallout">
          <a:avLst>
            <a:gd name="adj1" fmla="val 25000"/>
            <a:gd name="adj2" fmla="val 25000"/>
            <a:gd name="adj3" fmla="val 25000"/>
            <a:gd name="adj4" fmla="val 81811"/>
          </a:avLst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Bitte geben Sie hier den Namen der Frau ein.</a:t>
          </a:r>
        </a:p>
      </xdr:txBody>
    </xdr:sp>
    <xdr:clientData/>
  </xdr:twoCellAnchor>
  <xdr:twoCellAnchor>
    <xdr:from>
      <xdr:col>2</xdr:col>
      <xdr:colOff>26670</xdr:colOff>
      <xdr:row>3</xdr:row>
      <xdr:rowOff>140971</xdr:rowOff>
    </xdr:from>
    <xdr:to>
      <xdr:col>7</xdr:col>
      <xdr:colOff>156011</xdr:colOff>
      <xdr:row>5</xdr:row>
      <xdr:rowOff>72390</xdr:rowOff>
    </xdr:to>
    <xdr:sp macro="" textlink="">
      <xdr:nvSpPr>
        <xdr:cNvPr id="3" name="Legende: mit Pfeil nach links 2">
          <a:extLst>
            <a:ext uri="{FF2B5EF4-FFF2-40B4-BE49-F238E27FC236}">
              <a16:creationId xmlns:a16="http://schemas.microsoft.com/office/drawing/2014/main" id="{AE85EA88-C9EA-8250-3480-5394C6AA26C6}"/>
            </a:ext>
          </a:extLst>
        </xdr:cNvPr>
        <xdr:cNvSpPr/>
      </xdr:nvSpPr>
      <xdr:spPr>
        <a:xfrm>
          <a:off x="2990850" y="590551"/>
          <a:ext cx="3924000" cy="266699"/>
        </a:xfrm>
        <a:prstGeom prst="leftArrowCallout">
          <a:avLst>
            <a:gd name="adj1" fmla="val 25000"/>
            <a:gd name="adj2" fmla="val 25000"/>
            <a:gd name="adj3" fmla="val 25000"/>
            <a:gd name="adj4" fmla="val 81811"/>
          </a:avLst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Bitte geben Sie hier das Geburtsdatum der Frau ein.</a:t>
          </a:r>
        </a:p>
      </xdr:txBody>
    </xdr:sp>
    <xdr:clientData/>
  </xdr:twoCellAnchor>
  <xdr:twoCellAnchor>
    <xdr:from>
      <xdr:col>2</xdr:col>
      <xdr:colOff>26670</xdr:colOff>
      <xdr:row>7</xdr:row>
      <xdr:rowOff>95250</xdr:rowOff>
    </xdr:from>
    <xdr:to>
      <xdr:col>7</xdr:col>
      <xdr:colOff>156011</xdr:colOff>
      <xdr:row>9</xdr:row>
      <xdr:rowOff>133442</xdr:rowOff>
    </xdr:to>
    <xdr:sp macro="" textlink="">
      <xdr:nvSpPr>
        <xdr:cNvPr id="4" name="Legende: mit Pfeil nach links 3">
          <a:extLst>
            <a:ext uri="{FF2B5EF4-FFF2-40B4-BE49-F238E27FC236}">
              <a16:creationId xmlns:a16="http://schemas.microsoft.com/office/drawing/2014/main" id="{21B9AFB8-1EDF-AD8A-3907-E1AEC9869152}"/>
            </a:ext>
          </a:extLst>
        </xdr:cNvPr>
        <xdr:cNvSpPr/>
      </xdr:nvSpPr>
      <xdr:spPr>
        <a:xfrm>
          <a:off x="2990850" y="1200150"/>
          <a:ext cx="3924000" cy="504825"/>
        </a:xfrm>
        <a:prstGeom prst="leftArrowCallout">
          <a:avLst>
            <a:gd name="adj1" fmla="val 25000"/>
            <a:gd name="adj2" fmla="val 25000"/>
            <a:gd name="adj3" fmla="val 25000"/>
            <a:gd name="adj4" fmla="val 81811"/>
          </a:avLst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Bitte geben Sie hier den durchschnittlichen Monatszyklus der Frau ein.</a:t>
          </a:r>
        </a:p>
      </xdr:txBody>
    </xdr:sp>
    <xdr:clientData/>
  </xdr:twoCellAnchor>
  <xdr:twoCellAnchor>
    <xdr:from>
      <xdr:col>2</xdr:col>
      <xdr:colOff>26670</xdr:colOff>
      <xdr:row>10</xdr:row>
      <xdr:rowOff>1</xdr:rowOff>
    </xdr:from>
    <xdr:to>
      <xdr:col>7</xdr:col>
      <xdr:colOff>156011</xdr:colOff>
      <xdr:row>11</xdr:row>
      <xdr:rowOff>106680</xdr:rowOff>
    </xdr:to>
    <xdr:sp macro="" textlink="">
      <xdr:nvSpPr>
        <xdr:cNvPr id="5" name="Legende: mit Pfeil nach links 4">
          <a:extLst>
            <a:ext uri="{FF2B5EF4-FFF2-40B4-BE49-F238E27FC236}">
              <a16:creationId xmlns:a16="http://schemas.microsoft.com/office/drawing/2014/main" id="{150936C7-A400-4C79-0824-033ACE714E7A}"/>
            </a:ext>
          </a:extLst>
        </xdr:cNvPr>
        <xdr:cNvSpPr/>
      </xdr:nvSpPr>
      <xdr:spPr>
        <a:xfrm>
          <a:off x="2990850" y="1752601"/>
          <a:ext cx="3924000" cy="447674"/>
        </a:xfrm>
        <a:prstGeom prst="leftArrowCallout">
          <a:avLst>
            <a:gd name="adj1" fmla="val 25000"/>
            <a:gd name="adj2" fmla="val 25000"/>
            <a:gd name="adj3" fmla="val 25000"/>
            <a:gd name="adj4" fmla="val 81811"/>
          </a:avLst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Bitte geben Sie hier den Beginn der letzten Monatsblutung ein.</a:t>
          </a:r>
        </a:p>
      </xdr:txBody>
    </xdr:sp>
    <xdr:clientData/>
  </xdr:twoCellAnchor>
  <xdr:twoCellAnchor>
    <xdr:from>
      <xdr:col>0</xdr:col>
      <xdr:colOff>118110</xdr:colOff>
      <xdr:row>12</xdr:row>
      <xdr:rowOff>38100</xdr:rowOff>
    </xdr:from>
    <xdr:to>
      <xdr:col>6</xdr:col>
      <xdr:colOff>26692</xdr:colOff>
      <xdr:row>18</xdr:row>
      <xdr:rowOff>34319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E20D086C-A528-A77A-3503-DF9F9A84365D}"/>
            </a:ext>
          </a:extLst>
        </xdr:cNvPr>
        <xdr:cNvSpPr/>
      </xdr:nvSpPr>
      <xdr:spPr>
        <a:xfrm>
          <a:off x="85725" y="2305050"/>
          <a:ext cx="5953125" cy="962025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8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Wichtiger Hinweis!</a:t>
          </a:r>
        </a:p>
        <a:p>
          <a:pPr algn="l"/>
          <a:r>
            <a:rPr lang="de-DE" sz="1100"/>
            <a:t>Alle</a:t>
          </a:r>
          <a:r>
            <a:rPr lang="de-DE" sz="1100" baseline="0"/>
            <a:t> notwendigen Angaben werden </a:t>
          </a:r>
          <a:r>
            <a:rPr lang="de-DE" sz="1100" b="1" baseline="0"/>
            <a:t>ausschließlich</a:t>
          </a:r>
          <a:r>
            <a:rPr lang="de-DE" sz="1100" baseline="0"/>
            <a:t> im Tabellblatt "Eingaben" gemacht.</a:t>
          </a:r>
        </a:p>
        <a:p>
          <a:pPr algn="l"/>
          <a:r>
            <a:rPr lang="de-DE" sz="1100" baseline="0"/>
            <a:t>Die Ergebnisse finden Sie anschließend in den Tabellblättern Mädchen 2018 / Junge 2018 und</a:t>
          </a:r>
        </a:p>
        <a:p>
          <a:pPr algn="l"/>
          <a:r>
            <a:rPr lang="de-DE" sz="1100" baseline="0"/>
            <a:t>Mädchen 2019 und Junge 2019, jeweils nur für das angegebene Geschlecht.</a:t>
          </a:r>
          <a:endParaRPr lang="de-DE" sz="1100"/>
        </a:p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1E66-4D93-47EF-9703-94F344617808}">
  <sheetPr>
    <tabColor rgb="FFFF0000"/>
  </sheetPr>
  <dimension ref="A1:B11"/>
  <sheetViews>
    <sheetView tabSelected="1" view="pageLayout" zoomScaleNormal="100" workbookViewId="0">
      <selection activeCell="B3" sqref="B3"/>
    </sheetView>
  </sheetViews>
  <sheetFormatPr baseColWidth="10" defaultColWidth="11.44140625" defaultRowHeight="13.2" x14ac:dyDescent="0.25"/>
  <cols>
    <col min="1" max="1" width="21.88671875" style="47" customWidth="1"/>
    <col min="2" max="2" width="22.88671875" style="47" customWidth="1"/>
    <col min="3" max="16384" width="11.44140625" style="47"/>
  </cols>
  <sheetData>
    <row r="1" spans="1:2" x14ac:dyDescent="0.25">
      <c r="A1" s="48" t="s">
        <v>0</v>
      </c>
      <c r="B1" s="48"/>
    </row>
    <row r="2" spans="1:2" x14ac:dyDescent="0.25">
      <c r="A2" s="48"/>
      <c r="B2" s="48"/>
    </row>
    <row r="3" spans="1:2" x14ac:dyDescent="0.25">
      <c r="A3" s="49" t="s">
        <v>67</v>
      </c>
      <c r="B3" s="54" t="s">
        <v>69</v>
      </c>
    </row>
    <row r="4" spans="1:2" x14ac:dyDescent="0.25">
      <c r="A4" s="48"/>
      <c r="B4" s="48"/>
    </row>
    <row r="5" spans="1:2" x14ac:dyDescent="0.25">
      <c r="A5" s="48" t="s">
        <v>1</v>
      </c>
      <c r="B5" s="51">
        <v>34700</v>
      </c>
    </row>
    <row r="6" spans="1:2" x14ac:dyDescent="0.25">
      <c r="A6" s="48"/>
      <c r="B6" s="48"/>
    </row>
    <row r="7" spans="1:2" x14ac:dyDescent="0.25">
      <c r="A7" s="48" t="s">
        <v>2</v>
      </c>
      <c r="B7" s="53" t="s">
        <v>70</v>
      </c>
    </row>
    <row r="8" spans="1:2" x14ac:dyDescent="0.25">
      <c r="A8" s="48"/>
      <c r="B8" s="48"/>
    </row>
    <row r="9" spans="1:2" ht="26.4" x14ac:dyDescent="0.25">
      <c r="A9" s="50" t="s">
        <v>3</v>
      </c>
      <c r="B9" s="52">
        <v>28</v>
      </c>
    </row>
    <row r="10" spans="1:2" x14ac:dyDescent="0.25">
      <c r="A10" s="48"/>
      <c r="B10" s="48"/>
    </row>
    <row r="11" spans="1:2" ht="26.4" x14ac:dyDescent="0.25">
      <c r="A11" s="50" t="s">
        <v>22</v>
      </c>
      <c r="B11" s="51">
        <v>45658</v>
      </c>
    </row>
  </sheetData>
  <sheetProtection algorithmName="SHA-512" hashValue="o59C9TaeyP0V6dMihLkJmpJ5pb/DBnoR1MmKfqN/hNcSFpsS7TUnE9Y8vzM7d1jsSAZCyIdv02gRLM+9avzCKQ==" saltValue="yheirvXGvuu55LasS39tTw==" spinCount="100000" sheet="1" selectLockedCells="1"/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5BBD-F4D8-4AD5-A00E-1AFB78595F3A}">
  <dimension ref="A1:J109"/>
  <sheetViews>
    <sheetView view="pageLayout" zoomScaleNormal="100" workbookViewId="0">
      <selection activeCell="F1" sqref="F1"/>
    </sheetView>
  </sheetViews>
  <sheetFormatPr baseColWidth="10" defaultRowHeight="13.2" x14ac:dyDescent="0.25"/>
  <cols>
    <col min="1" max="1" width="10" bestFit="1" customWidth="1"/>
    <col min="2" max="2" width="9.5546875" customWidth="1"/>
    <col min="3" max="3" width="12.109375" bestFit="1" customWidth="1"/>
    <col min="4" max="4" width="12" bestFit="1" customWidth="1"/>
    <col min="5" max="5" width="15.44140625" customWidth="1"/>
    <col min="6" max="6" width="17" customWidth="1"/>
    <col min="7" max="7" width="15.44140625" bestFit="1" customWidth="1"/>
    <col min="8" max="8" width="16.33203125" bestFit="1" customWidth="1"/>
    <col min="9" max="9" width="11.5546875" bestFit="1" customWidth="1"/>
    <col min="10" max="10" width="11.44140625" style="45" customWidth="1"/>
  </cols>
  <sheetData>
    <row r="1" spans="1:10" s="42" customFormat="1" ht="17.399999999999999" x14ac:dyDescent="0.3">
      <c r="A1" s="42" t="s">
        <v>68</v>
      </c>
      <c r="B1" s="42" t="str">
        <f>Eingaben!B3</f>
        <v>Musterfrau</v>
      </c>
      <c r="E1" s="41" t="s">
        <v>66</v>
      </c>
      <c r="F1" s="42">
        <f>'NJ Berechnung ES'!B3</f>
        <v>2027</v>
      </c>
      <c r="J1" s="46"/>
    </row>
    <row r="2" spans="1:10" ht="13.8" thickBot="1" x14ac:dyDescent="0.3">
      <c r="A2" s="40"/>
    </row>
    <row r="3" spans="1:10" ht="21" x14ac:dyDescent="0.4">
      <c r="B3" s="31" t="s">
        <v>31</v>
      </c>
      <c r="C3" s="68" t="s">
        <v>32</v>
      </c>
      <c r="D3" s="69"/>
      <c r="E3" s="31" t="s">
        <v>33</v>
      </c>
      <c r="F3" s="31" t="s">
        <v>34</v>
      </c>
      <c r="G3" s="33" t="s">
        <v>35</v>
      </c>
      <c r="H3" s="32"/>
      <c r="I3" s="31" t="s">
        <v>36</v>
      </c>
    </row>
    <row r="4" spans="1:10" s="9" customFormat="1" x14ac:dyDescent="0.25">
      <c r="B4" s="36" t="s">
        <v>37</v>
      </c>
      <c r="C4" s="70" t="s">
        <v>38</v>
      </c>
      <c r="D4" s="71"/>
      <c r="E4" s="36" t="s">
        <v>39</v>
      </c>
      <c r="F4" s="36" t="s">
        <v>40</v>
      </c>
      <c r="G4" s="35" t="s">
        <v>41</v>
      </c>
      <c r="H4" s="34"/>
      <c r="I4" s="36" t="s">
        <v>42</v>
      </c>
      <c r="J4" s="45"/>
    </row>
    <row r="5" spans="1:10" ht="13.8" thickBot="1" x14ac:dyDescent="0.3">
      <c r="B5" s="11"/>
      <c r="C5" s="26" t="s">
        <v>43</v>
      </c>
      <c r="D5" s="12" t="s">
        <v>44</v>
      </c>
      <c r="E5" s="11"/>
      <c r="F5" s="11"/>
      <c r="G5" s="22">
        <f>'NJ Berechnung CE'!$AF$3</f>
        <v>46424</v>
      </c>
      <c r="H5" s="23">
        <f>'NJ Berechnung CE'!$AF$3</f>
        <v>46424</v>
      </c>
      <c r="I5" s="11"/>
    </row>
    <row r="6" spans="1:10" x14ac:dyDescent="0.25">
      <c r="A6" s="72" t="s">
        <v>6</v>
      </c>
      <c r="B6" s="65" t="str">
        <f>IF(J6="Junge","Von Hinten","")</f>
        <v/>
      </c>
      <c r="C6" s="27" t="s">
        <v>45</v>
      </c>
      <c r="D6" s="13" t="s">
        <v>45</v>
      </c>
      <c r="E6" s="16" t="s">
        <v>48</v>
      </c>
      <c r="F6" s="55" t="str">
        <f>IF(J6="Junge","Backsoda Spülung am","")</f>
        <v/>
      </c>
      <c r="G6" s="59" t="str">
        <f>IF('NJ Berechnung CE'!B21="J","Junge",IF('NJ Berechnung CE'!B21="M","Mädchen",""))</f>
        <v>Mädchen</v>
      </c>
      <c r="H6" s="62" t="str">
        <f>IF('NJ Berechnung CE'!C21="J","Junge",IF('NJ Berechnung CE'!C21="M","Mädchen",""))</f>
        <v/>
      </c>
      <c r="I6" s="55" t="str">
        <f>IF(J6="Junge","Normale Temperatur der Hoden","")</f>
        <v/>
      </c>
      <c r="J6" s="45" t="str">
        <f>IF(C7&lt;=$G$5,G6,H6)</f>
        <v>Mädchen</v>
      </c>
    </row>
    <row r="7" spans="1:10" x14ac:dyDescent="0.25">
      <c r="A7" s="66"/>
      <c r="B7" s="66"/>
      <c r="C7" s="28">
        <f>VLOOKUP(A6,'NJ Berechnung ES'!$K$8:$M$19,2,0)</f>
        <v>46400</v>
      </c>
      <c r="D7" s="14" t="str">
        <f>VLOOKUP(A6,'NJ Berechnung ES'!$K$8:$M$19,3,0)</f>
        <v/>
      </c>
      <c r="E7" s="57" t="str">
        <f>IF(J6="Junge","Orgasmus emfohlen","")</f>
        <v/>
      </c>
      <c r="F7" s="56"/>
      <c r="G7" s="60"/>
      <c r="H7" s="63"/>
      <c r="I7" s="57"/>
    </row>
    <row r="8" spans="1:10" x14ac:dyDescent="0.25">
      <c r="A8" s="66"/>
      <c r="B8" s="66"/>
      <c r="C8" s="29" t="s">
        <v>46</v>
      </c>
      <c r="D8" s="15" t="s">
        <v>46</v>
      </c>
      <c r="E8" s="57"/>
      <c r="F8" s="56"/>
      <c r="G8" s="60"/>
      <c r="H8" s="63"/>
      <c r="I8" s="57"/>
    </row>
    <row r="9" spans="1:10" x14ac:dyDescent="0.25">
      <c r="A9" s="66"/>
      <c r="B9" s="66"/>
      <c r="C9" s="28">
        <f>C7</f>
        <v>46400</v>
      </c>
      <c r="D9" s="14" t="str">
        <f>D7</f>
        <v/>
      </c>
      <c r="E9" s="18" t="s">
        <v>49</v>
      </c>
      <c r="F9" s="56"/>
      <c r="G9" s="60"/>
      <c r="H9" s="63"/>
      <c r="I9" s="24"/>
    </row>
    <row r="10" spans="1:10" x14ac:dyDescent="0.25">
      <c r="A10" s="66"/>
      <c r="B10" s="66"/>
      <c r="C10" s="29" t="s">
        <v>47</v>
      </c>
      <c r="D10" s="15" t="s">
        <v>47</v>
      </c>
      <c r="E10" s="57" t="str">
        <f>IF(J6="Junge","nichts zu beachten","")</f>
        <v/>
      </c>
      <c r="F10" s="20" t="str">
        <f>IF(J6="Junge",C9,"")</f>
        <v/>
      </c>
      <c r="G10" s="60"/>
      <c r="H10" s="63"/>
      <c r="I10" s="17"/>
    </row>
    <row r="11" spans="1:10" ht="13.8" thickBot="1" x14ac:dyDescent="0.3">
      <c r="A11" s="67"/>
      <c r="B11" s="67"/>
      <c r="C11" s="30" t="str">
        <f>IF(C7="","",VLOOKUP(C7,'Berechnung MP'!$A$1:$C$4384,3,0))</f>
        <v>Mädchen</v>
      </c>
      <c r="D11" s="30" t="str">
        <f>IF(D7="","",VLOOKUP(D7,'Berechnung MP'!$A$1:$C$4384,3,0))</f>
        <v/>
      </c>
      <c r="E11" s="73"/>
      <c r="F11" s="21" t="str">
        <f>IF(J6="Junge","direkt vor Zeugung","")</f>
        <v/>
      </c>
      <c r="G11" s="61"/>
      <c r="H11" s="64"/>
      <c r="I11" s="25"/>
    </row>
    <row r="12" spans="1:10" ht="12.75" customHeight="1" x14ac:dyDescent="0.25">
      <c r="A12" s="72" t="s">
        <v>7</v>
      </c>
      <c r="B12" s="65" t="str">
        <f>IF(J12="Junge","Von Hinten","")</f>
        <v/>
      </c>
      <c r="C12" s="27" t="s">
        <v>45</v>
      </c>
      <c r="D12" s="13" t="s">
        <v>45</v>
      </c>
      <c r="E12" s="16" t="s">
        <v>48</v>
      </c>
      <c r="F12" s="55" t="str">
        <f>IF(J12="Junge","Backsoda Spülung am","")</f>
        <v/>
      </c>
      <c r="G12" s="59" t="str">
        <f>IF('NJ Berechnung CE'!B22="J","Junge",IF('NJ Berechnung CE'!B22="M","Mädchen",""))</f>
        <v>Junge</v>
      </c>
      <c r="H12" s="62" t="str">
        <f>IF('NJ Berechnung CE'!C22="J","Junge",IF('NJ Berechnung CE'!C22="M","Mädchen",""))</f>
        <v>Mädchen</v>
      </c>
      <c r="I12" s="55" t="str">
        <f>IF(J12="Junge","Normale Temperatur der Hoden","")</f>
        <v/>
      </c>
      <c r="J12" s="45" t="str">
        <f>IF(C13&lt;=$G$5,G12,H12)</f>
        <v>Mädchen</v>
      </c>
    </row>
    <row r="13" spans="1:10" x14ac:dyDescent="0.25">
      <c r="A13" s="66"/>
      <c r="B13" s="66"/>
      <c r="C13" s="28">
        <f>VLOOKUP(A12,'NJ Berechnung ES'!$K$8:$M$19,2,0)</f>
        <v>46427</v>
      </c>
      <c r="D13" s="14" t="str">
        <f>VLOOKUP(A12,'NJ Berechnung ES'!$K$8:$M$19,3,0)</f>
        <v/>
      </c>
      <c r="E13" s="57" t="str">
        <f>IF(J12="Junge","Orgasmus emfohlen","")</f>
        <v/>
      </c>
      <c r="F13" s="56"/>
      <c r="G13" s="60"/>
      <c r="H13" s="63"/>
      <c r="I13" s="57"/>
    </row>
    <row r="14" spans="1:10" x14ac:dyDescent="0.25">
      <c r="A14" s="66"/>
      <c r="B14" s="66"/>
      <c r="C14" s="29" t="s">
        <v>46</v>
      </c>
      <c r="D14" s="15" t="s">
        <v>46</v>
      </c>
      <c r="E14" s="57"/>
      <c r="F14" s="56"/>
      <c r="G14" s="60"/>
      <c r="H14" s="63"/>
      <c r="I14" s="57"/>
    </row>
    <row r="15" spans="1:10" x14ac:dyDescent="0.25">
      <c r="A15" s="66"/>
      <c r="B15" s="66"/>
      <c r="C15" s="28">
        <f>C13</f>
        <v>46427</v>
      </c>
      <c r="D15" s="14" t="str">
        <f>D13</f>
        <v/>
      </c>
      <c r="E15" s="18" t="s">
        <v>49</v>
      </c>
      <c r="F15" s="56"/>
      <c r="G15" s="60"/>
      <c r="H15" s="63"/>
      <c r="I15" s="24"/>
    </row>
    <row r="16" spans="1:10" x14ac:dyDescent="0.25">
      <c r="A16" s="66"/>
      <c r="B16" s="66"/>
      <c r="C16" s="29" t="s">
        <v>47</v>
      </c>
      <c r="D16" s="15" t="s">
        <v>47</v>
      </c>
      <c r="E16" s="57" t="str">
        <f>IF(J12="Junge","nichts zu beachten","")</f>
        <v/>
      </c>
      <c r="F16" s="20" t="str">
        <f>IF(J12="Junge",C15,"")</f>
        <v/>
      </c>
      <c r="G16" s="60"/>
      <c r="H16" s="63"/>
      <c r="I16" s="17"/>
    </row>
    <row r="17" spans="1:10" ht="13.8" thickBot="1" x14ac:dyDescent="0.3">
      <c r="A17" s="67"/>
      <c r="B17" s="67"/>
      <c r="C17" s="30" t="str">
        <f>IF(C13="","",VLOOKUP(C13,'Berechnung MP'!$A$1:$C$4384,3,0))</f>
        <v>Mädchen</v>
      </c>
      <c r="D17" s="30" t="str">
        <f>IF(D13="","",VLOOKUP(D13,'Berechnung MP'!$A$1:$C$4384,3,0))</f>
        <v/>
      </c>
      <c r="E17" s="73"/>
      <c r="F17" s="21" t="str">
        <f>IF(J12="Junge","direkt vor Zeugung","")</f>
        <v/>
      </c>
      <c r="G17" s="61"/>
      <c r="H17" s="64"/>
      <c r="I17" s="25"/>
    </row>
    <row r="18" spans="1:10" ht="12.75" customHeight="1" x14ac:dyDescent="0.25">
      <c r="A18" s="72" t="s">
        <v>8</v>
      </c>
      <c r="B18" s="65" t="str">
        <f>IF(J18="Junge","Von Hinten","")</f>
        <v>Von Hinten</v>
      </c>
      <c r="C18" s="27" t="s">
        <v>45</v>
      </c>
      <c r="D18" s="13" t="s">
        <v>45</v>
      </c>
      <c r="E18" s="16" t="s">
        <v>48</v>
      </c>
      <c r="F18" s="55" t="str">
        <f>IF(J18="Junge","Backsoda Spülung am","")</f>
        <v>Backsoda Spülung am</v>
      </c>
      <c r="G18" s="59" t="str">
        <f>IF('NJ Berechnung CE'!B23="J","Junge",IF('NJ Berechnung CE'!B23="M","Mädchen",""))</f>
        <v/>
      </c>
      <c r="H18" s="62" t="str">
        <f>IF('NJ Berechnung CE'!C23="J","Junge",IF('NJ Berechnung CE'!C23="M","Mädchen",""))</f>
        <v>Junge</v>
      </c>
      <c r="I18" s="55" t="str">
        <f>IF(J18="Junge","Normale Temperatur der Hoden","")</f>
        <v>Normale Temperatur der Hoden</v>
      </c>
      <c r="J18" s="45" t="str">
        <f>IF(C19&lt;=$G$5,G18,H18)</f>
        <v>Junge</v>
      </c>
    </row>
    <row r="19" spans="1:10" x14ac:dyDescent="0.25">
      <c r="A19" s="66"/>
      <c r="B19" s="66"/>
      <c r="C19" s="28">
        <f>VLOOKUP(A18,'NJ Berechnung ES'!$K$8:$M$19,2,0)</f>
        <v>46454</v>
      </c>
      <c r="D19" s="14" t="str">
        <f>VLOOKUP(A18,'NJ Berechnung ES'!$K$8:$M$19,3,0)</f>
        <v/>
      </c>
      <c r="E19" s="57" t="str">
        <f>IF(J18="Junge","Orgasmus emfohlen","")</f>
        <v>Orgasmus emfohlen</v>
      </c>
      <c r="F19" s="56"/>
      <c r="G19" s="60"/>
      <c r="H19" s="63"/>
      <c r="I19" s="57"/>
    </row>
    <row r="20" spans="1:10" x14ac:dyDescent="0.25">
      <c r="A20" s="66"/>
      <c r="B20" s="66"/>
      <c r="C20" s="29" t="s">
        <v>46</v>
      </c>
      <c r="D20" s="15" t="s">
        <v>46</v>
      </c>
      <c r="E20" s="57"/>
      <c r="F20" s="56"/>
      <c r="G20" s="60"/>
      <c r="H20" s="63"/>
      <c r="I20" s="57"/>
    </row>
    <row r="21" spans="1:10" ht="12.75" customHeight="1" x14ac:dyDescent="0.25">
      <c r="A21" s="66"/>
      <c r="B21" s="66"/>
      <c r="C21" s="28">
        <f>C19</f>
        <v>46454</v>
      </c>
      <c r="D21" s="14" t="str">
        <f>D19</f>
        <v/>
      </c>
      <c r="E21" s="18" t="s">
        <v>49</v>
      </c>
      <c r="F21" s="56"/>
      <c r="G21" s="60"/>
      <c r="H21" s="63"/>
      <c r="I21" s="24"/>
    </row>
    <row r="22" spans="1:10" x14ac:dyDescent="0.25">
      <c r="A22" s="66"/>
      <c r="B22" s="66"/>
      <c r="C22" s="29" t="s">
        <v>47</v>
      </c>
      <c r="D22" s="15" t="s">
        <v>47</v>
      </c>
      <c r="E22" s="57" t="str">
        <f>IF(J18="Junge","nichts zu beachten","")</f>
        <v>nichts zu beachten</v>
      </c>
      <c r="F22" s="20">
        <f>IF(J18="Junge",C21,"")</f>
        <v>46454</v>
      </c>
      <c r="G22" s="60"/>
      <c r="H22" s="63"/>
      <c r="I22" s="17"/>
    </row>
    <row r="23" spans="1:10" ht="13.8" thickBot="1" x14ac:dyDescent="0.3">
      <c r="A23" s="67"/>
      <c r="B23" s="67"/>
      <c r="C23" s="30" t="str">
        <f>IF(C19="","",VLOOKUP(C19,'Berechnung MP'!$A$1:$C$4384,3,0))</f>
        <v>Mädchen</v>
      </c>
      <c r="D23" s="30" t="str">
        <f>IF(D19="","",VLOOKUP(D19,'Berechnung MP'!$A$1:$C$4384,3,0))</f>
        <v/>
      </c>
      <c r="E23" s="73"/>
      <c r="F23" s="21" t="str">
        <f>IF(J18="Junge","direkt vor Zeugung","")</f>
        <v>direkt vor Zeugung</v>
      </c>
      <c r="G23" s="61"/>
      <c r="H23" s="64"/>
      <c r="I23" s="25"/>
    </row>
    <row r="24" spans="1:10" ht="12.75" customHeight="1" x14ac:dyDescent="0.25">
      <c r="A24" s="72" t="s">
        <v>9</v>
      </c>
      <c r="B24" s="65" t="str">
        <f>IF(J24="Junge","Von Hinten","")</f>
        <v/>
      </c>
      <c r="C24" s="27" t="s">
        <v>45</v>
      </c>
      <c r="D24" s="13" t="s">
        <v>45</v>
      </c>
      <c r="E24" s="16" t="s">
        <v>48</v>
      </c>
      <c r="F24" s="55" t="str">
        <f>IF(J24="Junge","Backsoda Spülung am","")</f>
        <v/>
      </c>
      <c r="G24" s="59" t="str">
        <f>IF('NJ Berechnung CE'!B24="J","Junge",IF('NJ Berechnung CE'!B24="M","Mädchen",""))</f>
        <v/>
      </c>
      <c r="H24" s="62" t="str">
        <f>IF('NJ Berechnung CE'!C24="J","Junge",IF('NJ Berechnung CE'!C24="M","Mädchen",""))</f>
        <v>Mädchen</v>
      </c>
      <c r="I24" s="55" t="str">
        <f>IF(J24="Junge","Normale Temperatur der Hoden","")</f>
        <v/>
      </c>
      <c r="J24" s="45" t="str">
        <f>IF(C25&lt;=$G$5,G24,H24)</f>
        <v>Mädchen</v>
      </c>
    </row>
    <row r="25" spans="1:10" x14ac:dyDescent="0.25">
      <c r="A25" s="66"/>
      <c r="B25" s="66"/>
      <c r="C25" s="28">
        <f>VLOOKUP(A24,'NJ Berechnung ES'!$K$8:$M$19,2,0)</f>
        <v>46481</v>
      </c>
      <c r="D25" s="14" t="str">
        <f>VLOOKUP(A24,'NJ Berechnung ES'!$K$8:$M$19,3,0)</f>
        <v/>
      </c>
      <c r="E25" s="57" t="str">
        <f>IF(J24="Junge","Orgasmus emfohlen","")</f>
        <v/>
      </c>
      <c r="F25" s="56"/>
      <c r="G25" s="60"/>
      <c r="H25" s="63"/>
      <c r="I25" s="57"/>
    </row>
    <row r="26" spans="1:10" x14ac:dyDescent="0.25">
      <c r="A26" s="66"/>
      <c r="B26" s="66"/>
      <c r="C26" s="29" t="s">
        <v>46</v>
      </c>
      <c r="D26" s="15" t="s">
        <v>46</v>
      </c>
      <c r="E26" s="57"/>
      <c r="F26" s="56"/>
      <c r="G26" s="60"/>
      <c r="H26" s="63"/>
      <c r="I26" s="57"/>
    </row>
    <row r="27" spans="1:10" x14ac:dyDescent="0.25">
      <c r="A27" s="66"/>
      <c r="B27" s="66"/>
      <c r="C27" s="28">
        <f>C25</f>
        <v>46481</v>
      </c>
      <c r="D27" s="14" t="str">
        <f>D25</f>
        <v/>
      </c>
      <c r="E27" s="18" t="s">
        <v>49</v>
      </c>
      <c r="F27" s="56"/>
      <c r="G27" s="60"/>
      <c r="H27" s="63"/>
      <c r="I27" s="24"/>
    </row>
    <row r="28" spans="1:10" x14ac:dyDescent="0.25">
      <c r="A28" s="66"/>
      <c r="B28" s="66"/>
      <c r="C28" s="29" t="s">
        <v>47</v>
      </c>
      <c r="D28" s="15" t="s">
        <v>47</v>
      </c>
      <c r="E28" s="57" t="str">
        <f>IF(J24="Junge","nichts zu beachten","")</f>
        <v/>
      </c>
      <c r="F28" s="20" t="str">
        <f>IF(J24="Junge",C27,"")</f>
        <v/>
      </c>
      <c r="G28" s="60"/>
      <c r="H28" s="63"/>
      <c r="I28" s="17"/>
    </row>
    <row r="29" spans="1:10" ht="13.8" thickBot="1" x14ac:dyDescent="0.3">
      <c r="A29" s="67"/>
      <c r="B29" s="67"/>
      <c r="C29" s="30" t="str">
        <f>IF(C25="","",VLOOKUP(C25,'Berechnung MP'!$A$1:$C$4384,3,0))</f>
        <v>Mädchen</v>
      </c>
      <c r="D29" s="30" t="str">
        <f>IF(D25="","",VLOOKUP(D25,'Berechnung MP'!$A$1:$C$4384,3,0))</f>
        <v/>
      </c>
      <c r="E29" s="73"/>
      <c r="F29" s="21" t="str">
        <f>IF(J24="Junge","direkt vor Zeugung","")</f>
        <v/>
      </c>
      <c r="G29" s="61"/>
      <c r="H29" s="64"/>
      <c r="I29" s="25"/>
    </row>
    <row r="30" spans="1:10" ht="12.75" customHeight="1" x14ac:dyDescent="0.25">
      <c r="A30" s="72" t="s">
        <v>10</v>
      </c>
      <c r="B30" s="65" t="str">
        <f>IF(J30="Junge","Von Hinten","")</f>
        <v/>
      </c>
      <c r="C30" s="27" t="s">
        <v>45</v>
      </c>
      <c r="D30" s="13" t="s">
        <v>45</v>
      </c>
      <c r="E30" s="16" t="s">
        <v>48</v>
      </c>
      <c r="F30" s="55" t="str">
        <f>IF(J30="Junge","Backsoda Spülung am","")</f>
        <v/>
      </c>
      <c r="G30" s="59" t="str">
        <f>IF('NJ Berechnung CE'!B25="J","Junge",IF('NJ Berechnung CE'!B25="M","Mädchen",""))</f>
        <v/>
      </c>
      <c r="H30" s="62" t="str">
        <f>IF('NJ Berechnung CE'!C25="J","Junge",IF('NJ Berechnung CE'!C25="M","Mädchen",""))</f>
        <v>Mädchen</v>
      </c>
      <c r="I30" s="55" t="str">
        <f>IF(J30="Junge","Normale Temperatur der Hoden","")</f>
        <v/>
      </c>
      <c r="J30" s="45" t="str">
        <f>IF(C31&lt;=$G$5,G30,H30)</f>
        <v>Mädchen</v>
      </c>
    </row>
    <row r="31" spans="1:10" x14ac:dyDescent="0.25">
      <c r="A31" s="66"/>
      <c r="B31" s="66"/>
      <c r="C31" s="28">
        <f>VLOOKUP(A30,'NJ Berechnung ES'!$K$8:$M$19,2,0)</f>
        <v>46508</v>
      </c>
      <c r="D31" s="14">
        <f>VLOOKUP(A30,'NJ Berechnung ES'!$K$8:$M$19,3,0)</f>
        <v>46535</v>
      </c>
      <c r="E31" s="57" t="str">
        <f>IF(J30="Junge","Orgasmus emfohlen","")</f>
        <v/>
      </c>
      <c r="F31" s="56"/>
      <c r="G31" s="60"/>
      <c r="H31" s="63"/>
      <c r="I31" s="57"/>
    </row>
    <row r="32" spans="1:10" x14ac:dyDescent="0.25">
      <c r="A32" s="66"/>
      <c r="B32" s="66"/>
      <c r="C32" s="29" t="s">
        <v>46</v>
      </c>
      <c r="D32" s="15" t="s">
        <v>46</v>
      </c>
      <c r="E32" s="57"/>
      <c r="F32" s="56"/>
      <c r="G32" s="60"/>
      <c r="H32" s="63"/>
      <c r="I32" s="57"/>
    </row>
    <row r="33" spans="1:10" x14ac:dyDescent="0.25">
      <c r="A33" s="66"/>
      <c r="B33" s="66"/>
      <c r="C33" s="28">
        <f>C31</f>
        <v>46508</v>
      </c>
      <c r="D33" s="14">
        <f>D31</f>
        <v>46535</v>
      </c>
      <c r="E33" s="18" t="s">
        <v>49</v>
      </c>
      <c r="F33" s="56"/>
      <c r="G33" s="60"/>
      <c r="H33" s="63"/>
      <c r="I33" s="24"/>
    </row>
    <row r="34" spans="1:10" x14ac:dyDescent="0.25">
      <c r="A34" s="66"/>
      <c r="B34" s="66"/>
      <c r="C34" s="29" t="s">
        <v>47</v>
      </c>
      <c r="D34" s="15" t="s">
        <v>47</v>
      </c>
      <c r="E34" s="57" t="str">
        <f>IF(J30="Junge","nichts zu beachten","")</f>
        <v/>
      </c>
      <c r="F34" s="20" t="str">
        <f>IF(J30="Junge",C33,"")</f>
        <v/>
      </c>
      <c r="G34" s="60"/>
      <c r="H34" s="63"/>
      <c r="I34" s="17"/>
    </row>
    <row r="35" spans="1:10" ht="13.8" thickBot="1" x14ac:dyDescent="0.3">
      <c r="A35" s="67"/>
      <c r="B35" s="67"/>
      <c r="C35" s="30" t="str">
        <f>IF(C31="","",VLOOKUP(C31,'Berechnung MP'!$A$1:$C$4384,3,0))</f>
        <v>Mädchen</v>
      </c>
      <c r="D35" s="30" t="str">
        <f>IF(D31="","",VLOOKUP(D31,'Berechnung MP'!$A$1:$C$4384,3,0))</f>
        <v>Junge</v>
      </c>
      <c r="E35" s="73"/>
      <c r="F35" s="21" t="str">
        <f>IF(J30="Junge","direkt vor Zeugung","")</f>
        <v/>
      </c>
      <c r="G35" s="61"/>
      <c r="H35" s="64"/>
      <c r="I35" s="25"/>
    </row>
    <row r="36" spans="1:10" ht="12.75" customHeight="1" x14ac:dyDescent="0.25">
      <c r="A36" s="72" t="s">
        <v>11</v>
      </c>
      <c r="B36" s="65" t="str">
        <f>IF(J36="Junge","Von Hinten","")</f>
        <v/>
      </c>
      <c r="C36" s="27" t="s">
        <v>45</v>
      </c>
      <c r="D36" s="13" t="s">
        <v>45</v>
      </c>
      <c r="E36" s="16" t="s">
        <v>48</v>
      </c>
      <c r="F36" s="55" t="str">
        <f>IF(J36="Junge","Backsoda Spülung am","")</f>
        <v/>
      </c>
      <c r="G36" s="59" t="str">
        <f>IF('NJ Berechnung CE'!B26="J","Junge",IF('NJ Berechnung CE'!B26="M","Mädchen",""))</f>
        <v/>
      </c>
      <c r="H36" s="62" t="str">
        <f>IF('NJ Berechnung CE'!C26="J","Junge",IF('NJ Berechnung CE'!C26="M","Mädchen",""))</f>
        <v>Mädchen</v>
      </c>
      <c r="I36" s="55" t="str">
        <f>IF(J36="Junge","Normale Temperatur der Hoden","")</f>
        <v/>
      </c>
      <c r="J36" s="45" t="str">
        <f>IF(C37&lt;=$G$5,G36,H36)</f>
        <v>Mädchen</v>
      </c>
    </row>
    <row r="37" spans="1:10" x14ac:dyDescent="0.25">
      <c r="A37" s="66"/>
      <c r="B37" s="66"/>
      <c r="C37" s="28">
        <f>VLOOKUP(A36,'NJ Berechnung ES'!$K$8:$M$19,2,0)</f>
        <v>46562</v>
      </c>
      <c r="D37" s="14" t="str">
        <f>VLOOKUP(A36,'NJ Berechnung ES'!$K$8:$M$19,3,0)</f>
        <v/>
      </c>
      <c r="E37" s="57" t="str">
        <f>IF(J36="Junge","Orgasmus emfohlen","")</f>
        <v/>
      </c>
      <c r="F37" s="56"/>
      <c r="G37" s="60"/>
      <c r="H37" s="63"/>
      <c r="I37" s="57"/>
    </row>
    <row r="38" spans="1:10" x14ac:dyDescent="0.25">
      <c r="A38" s="66"/>
      <c r="B38" s="66"/>
      <c r="C38" s="29" t="s">
        <v>46</v>
      </c>
      <c r="D38" s="15" t="s">
        <v>46</v>
      </c>
      <c r="E38" s="57"/>
      <c r="F38" s="56"/>
      <c r="G38" s="60"/>
      <c r="H38" s="63"/>
      <c r="I38" s="57"/>
    </row>
    <row r="39" spans="1:10" ht="12.75" customHeight="1" x14ac:dyDescent="0.25">
      <c r="A39" s="66"/>
      <c r="B39" s="66"/>
      <c r="C39" s="28">
        <f>C37</f>
        <v>46562</v>
      </c>
      <c r="D39" s="14" t="str">
        <f>D37</f>
        <v/>
      </c>
      <c r="E39" s="18" t="s">
        <v>49</v>
      </c>
      <c r="F39" s="56"/>
      <c r="G39" s="60"/>
      <c r="H39" s="63"/>
      <c r="I39" s="24"/>
    </row>
    <row r="40" spans="1:10" x14ac:dyDescent="0.25">
      <c r="A40" s="66"/>
      <c r="B40" s="66"/>
      <c r="C40" s="29" t="s">
        <v>47</v>
      </c>
      <c r="D40" s="15" t="s">
        <v>47</v>
      </c>
      <c r="E40" s="57" t="str">
        <f>IF(J36="Junge","nichts zu beachten","")</f>
        <v/>
      </c>
      <c r="F40" s="20" t="str">
        <f>IF(J36="Junge",C39,"")</f>
        <v/>
      </c>
      <c r="G40" s="60"/>
      <c r="H40" s="63"/>
      <c r="I40" s="17"/>
    </row>
    <row r="41" spans="1:10" ht="13.8" thickBot="1" x14ac:dyDescent="0.3">
      <c r="A41" s="67"/>
      <c r="B41" s="67"/>
      <c r="C41" s="30" t="str">
        <f>IF(C37="","",VLOOKUP(C37,'Berechnung MP'!$A$1:$C$4384,3,0))</f>
        <v>Junge</v>
      </c>
      <c r="D41" s="30" t="str">
        <f>IF(D37="","",VLOOKUP(D37,'Berechnung MP'!$A$1:$C$4384,3,0))</f>
        <v/>
      </c>
      <c r="E41" s="73"/>
      <c r="F41" s="21" t="str">
        <f>IF(J36="Junge","direkt vor Zeugung","")</f>
        <v/>
      </c>
      <c r="G41" s="61"/>
      <c r="H41" s="64"/>
      <c r="I41" s="25"/>
    </row>
    <row r="42" spans="1:10" ht="12.75" customHeight="1" x14ac:dyDescent="0.25">
      <c r="A42" s="72" t="s">
        <v>12</v>
      </c>
      <c r="B42" s="65" t="str">
        <f>IF(J42="Junge","Von Hinten","")</f>
        <v/>
      </c>
      <c r="C42" s="27" t="s">
        <v>45</v>
      </c>
      <c r="D42" s="13" t="s">
        <v>45</v>
      </c>
      <c r="E42" s="16" t="s">
        <v>48</v>
      </c>
      <c r="F42" s="55" t="str">
        <f>IF(J42="Junge","Backsoda Spülung am","")</f>
        <v/>
      </c>
      <c r="G42" s="59" t="str">
        <f>IF('NJ Berechnung CE'!B27="J","Junge",IF('NJ Berechnung CE'!B27="M","Mädchen",""))</f>
        <v/>
      </c>
      <c r="H42" s="62" t="str">
        <f>IF('NJ Berechnung CE'!C27="J","Junge",IF('NJ Berechnung CE'!C27="M","Mädchen",""))</f>
        <v>Mädchen</v>
      </c>
      <c r="I42" s="55" t="str">
        <f>IF(J42="Junge","Normale Temperatur der Hoden","")</f>
        <v/>
      </c>
      <c r="J42" s="45" t="str">
        <f>IF(C43&lt;=$G$5,G42,H42)</f>
        <v>Mädchen</v>
      </c>
    </row>
    <row r="43" spans="1:10" x14ac:dyDescent="0.25">
      <c r="A43" s="66"/>
      <c r="B43" s="66"/>
      <c r="C43" s="28">
        <f>VLOOKUP(A42,'NJ Berechnung ES'!$K$8:$M$19,2,0)</f>
        <v>46589</v>
      </c>
      <c r="D43" s="14" t="str">
        <f>VLOOKUP(A42,'NJ Berechnung ES'!$K$8:$M$19,3,0)</f>
        <v/>
      </c>
      <c r="E43" s="57" t="str">
        <f>IF(J42="Junge","Orgasmus emfohlen","")</f>
        <v/>
      </c>
      <c r="F43" s="56"/>
      <c r="G43" s="60"/>
      <c r="H43" s="63"/>
      <c r="I43" s="57"/>
    </row>
    <row r="44" spans="1:10" x14ac:dyDescent="0.25">
      <c r="A44" s="66"/>
      <c r="B44" s="66"/>
      <c r="C44" s="29" t="s">
        <v>46</v>
      </c>
      <c r="D44" s="15" t="s">
        <v>46</v>
      </c>
      <c r="E44" s="57"/>
      <c r="F44" s="56"/>
      <c r="G44" s="60"/>
      <c r="H44" s="63"/>
      <c r="I44" s="57"/>
    </row>
    <row r="45" spans="1:10" x14ac:dyDescent="0.25">
      <c r="A45" s="66"/>
      <c r="B45" s="66"/>
      <c r="C45" s="28">
        <f>C43</f>
        <v>46589</v>
      </c>
      <c r="D45" s="14" t="str">
        <f>D43</f>
        <v/>
      </c>
      <c r="E45" s="18" t="s">
        <v>49</v>
      </c>
      <c r="F45" s="56"/>
      <c r="G45" s="60"/>
      <c r="H45" s="63"/>
      <c r="I45" s="24"/>
    </row>
    <row r="46" spans="1:10" x14ac:dyDescent="0.25">
      <c r="A46" s="66"/>
      <c r="B46" s="66"/>
      <c r="C46" s="29" t="s">
        <v>47</v>
      </c>
      <c r="D46" s="15" t="s">
        <v>47</v>
      </c>
      <c r="E46" s="57" t="str">
        <f>IF(J42="Junge","nichts zu beachten","")</f>
        <v/>
      </c>
      <c r="F46" s="20" t="str">
        <f>IF(J42="Junge",C45,"")</f>
        <v/>
      </c>
      <c r="G46" s="60"/>
      <c r="H46" s="63"/>
      <c r="I46" s="17"/>
    </row>
    <row r="47" spans="1:10" ht="13.8" thickBot="1" x14ac:dyDescent="0.3">
      <c r="A47" s="67"/>
      <c r="B47" s="67"/>
      <c r="C47" s="30" t="str">
        <f>IF(C43="","",VLOOKUP(C43,'Berechnung MP'!$A$1:$C$4384,3,0))</f>
        <v>Junge</v>
      </c>
      <c r="D47" s="30" t="str">
        <f>IF(D43="","",VLOOKUP(D43,'Berechnung MP'!$A$1:$C$4384,3,0))</f>
        <v/>
      </c>
      <c r="E47" s="73"/>
      <c r="F47" s="21" t="str">
        <f>IF(J42="Junge","direkt vor Zeugung","")</f>
        <v/>
      </c>
      <c r="G47" s="61"/>
      <c r="H47" s="64"/>
      <c r="I47" s="25"/>
    </row>
    <row r="48" spans="1:10" ht="12.75" customHeight="1" x14ac:dyDescent="0.25">
      <c r="A48" s="72" t="s">
        <v>13</v>
      </c>
      <c r="B48" s="65" t="str">
        <f>IF(J48="Junge","Von Hinten","")</f>
        <v/>
      </c>
      <c r="C48" s="27" t="s">
        <v>45</v>
      </c>
      <c r="D48" s="13" t="s">
        <v>45</v>
      </c>
      <c r="E48" s="16" t="s">
        <v>48</v>
      </c>
      <c r="F48" s="55" t="str">
        <f>IF(J48="Junge","Backsoda Spülung am","")</f>
        <v/>
      </c>
      <c r="G48" s="59" t="str">
        <f>IF('NJ Berechnung CE'!B28="J","Junge",IF('NJ Berechnung CE'!B28="M","Mädchen",""))</f>
        <v/>
      </c>
      <c r="H48" s="62" t="str">
        <f>IF('NJ Berechnung CE'!C28="J","Junge",IF('NJ Berechnung CE'!C28="M","Mädchen",""))</f>
        <v>Mädchen</v>
      </c>
      <c r="I48" s="55" t="str">
        <f>IF(J48="Junge","Normale Temperatur der Hoden","")</f>
        <v/>
      </c>
      <c r="J48" s="45" t="str">
        <f>IF(C49&lt;=$G$5,G48,H48)</f>
        <v>Mädchen</v>
      </c>
    </row>
    <row r="49" spans="1:10" x14ac:dyDescent="0.25">
      <c r="A49" s="66"/>
      <c r="B49" s="66"/>
      <c r="C49" s="28">
        <f>VLOOKUP(A48,'NJ Berechnung ES'!$K$8:$M$19,2,0)</f>
        <v>46616</v>
      </c>
      <c r="D49" s="14" t="str">
        <f>VLOOKUP(A48,'NJ Berechnung ES'!$K$8:$M$19,3,0)</f>
        <v/>
      </c>
      <c r="E49" s="57" t="str">
        <f>IF(J48="Junge","Orgasmus emfohlen","")</f>
        <v/>
      </c>
      <c r="F49" s="56"/>
      <c r="G49" s="60"/>
      <c r="H49" s="63"/>
      <c r="I49" s="57"/>
    </row>
    <row r="50" spans="1:10" x14ac:dyDescent="0.25">
      <c r="A50" s="66"/>
      <c r="B50" s="66"/>
      <c r="C50" s="29" t="s">
        <v>46</v>
      </c>
      <c r="D50" s="15" t="s">
        <v>46</v>
      </c>
      <c r="E50" s="57"/>
      <c r="F50" s="56"/>
      <c r="G50" s="60"/>
      <c r="H50" s="63"/>
      <c r="I50" s="57"/>
    </row>
    <row r="51" spans="1:10" ht="12.75" customHeight="1" x14ac:dyDescent="0.25">
      <c r="A51" s="66"/>
      <c r="B51" s="66"/>
      <c r="C51" s="28">
        <f>C49</f>
        <v>46616</v>
      </c>
      <c r="D51" s="14" t="str">
        <f>D49</f>
        <v/>
      </c>
      <c r="E51" s="18" t="s">
        <v>49</v>
      </c>
      <c r="F51" s="56"/>
      <c r="G51" s="60"/>
      <c r="H51" s="63"/>
      <c r="I51" s="24"/>
    </row>
    <row r="52" spans="1:10" x14ac:dyDescent="0.25">
      <c r="A52" s="66"/>
      <c r="B52" s="66"/>
      <c r="C52" s="29" t="s">
        <v>47</v>
      </c>
      <c r="D52" s="15" t="s">
        <v>47</v>
      </c>
      <c r="E52" s="57" t="str">
        <f>IF(J48="Junge","nichts zu beachten","")</f>
        <v/>
      </c>
      <c r="F52" s="20" t="str">
        <f>IF(J48="Junge",C51,"")</f>
        <v/>
      </c>
      <c r="G52" s="60"/>
      <c r="H52" s="63"/>
      <c r="I52" s="17"/>
    </row>
    <row r="53" spans="1:10" ht="13.8" thickBot="1" x14ac:dyDescent="0.3">
      <c r="A53" s="67"/>
      <c r="B53" s="67"/>
      <c r="C53" s="30" t="str">
        <f>IF(C49="","",VLOOKUP(C49,'Berechnung MP'!$A$1:$C$4384,3,0))</f>
        <v>Junge</v>
      </c>
      <c r="D53" s="30" t="str">
        <f>IF(D49="","",VLOOKUP(D49,'Berechnung MP'!$A$1:$C$4384,3,0))</f>
        <v/>
      </c>
      <c r="E53" s="73"/>
      <c r="F53" s="21" t="str">
        <f>IF(J48="Junge","direkt vor Zeugung","")</f>
        <v/>
      </c>
      <c r="G53" s="61"/>
      <c r="H53" s="64"/>
      <c r="I53" s="25"/>
    </row>
    <row r="54" spans="1:10" ht="12.75" customHeight="1" x14ac:dyDescent="0.25">
      <c r="A54" s="72" t="s">
        <v>14</v>
      </c>
      <c r="B54" s="65" t="str">
        <f>IF(J54="Junge","Von Hinten","")</f>
        <v/>
      </c>
      <c r="C54" s="27" t="s">
        <v>45</v>
      </c>
      <c r="D54" s="13" t="s">
        <v>45</v>
      </c>
      <c r="E54" s="16" t="s">
        <v>48</v>
      </c>
      <c r="F54" s="55" t="str">
        <f>IF(J54="Junge","Backsoda Spülung am","")</f>
        <v/>
      </c>
      <c r="G54" s="59" t="str">
        <f>IF('NJ Berechnung CE'!B29="J","Junge",IF('NJ Berechnung CE'!B29="M","Mädchen",""))</f>
        <v/>
      </c>
      <c r="H54" s="62" t="str">
        <f>IF('NJ Berechnung CE'!C29="J","Junge",IF('NJ Berechnung CE'!C29="M","Mädchen",""))</f>
        <v>Mädchen</v>
      </c>
      <c r="I54" s="55" t="str">
        <f>IF(J54="Junge","Normale Temperatur der Hoden","")</f>
        <v/>
      </c>
      <c r="J54" s="45" t="str">
        <f>IF(C55&lt;=$G$5,G54,H54)</f>
        <v>Mädchen</v>
      </c>
    </row>
    <row r="55" spans="1:10" x14ac:dyDescent="0.25">
      <c r="A55" s="66"/>
      <c r="B55" s="66"/>
      <c r="C55" s="28">
        <f>VLOOKUP(A54,'NJ Berechnung ES'!$K$8:$M$19,2,0)</f>
        <v>46643</v>
      </c>
      <c r="D55" s="14" t="str">
        <f>VLOOKUP(A54,'NJ Berechnung ES'!$K$8:$M$19,3,0)</f>
        <v/>
      </c>
      <c r="E55" s="57" t="str">
        <f>IF(J54="Junge","Orgasmus emfohlen","")</f>
        <v/>
      </c>
      <c r="F55" s="56"/>
      <c r="G55" s="60"/>
      <c r="H55" s="63"/>
      <c r="I55" s="57"/>
    </row>
    <row r="56" spans="1:10" x14ac:dyDescent="0.25">
      <c r="A56" s="66"/>
      <c r="B56" s="66"/>
      <c r="C56" s="29" t="s">
        <v>46</v>
      </c>
      <c r="D56" s="15" t="s">
        <v>46</v>
      </c>
      <c r="E56" s="57"/>
      <c r="F56" s="56"/>
      <c r="G56" s="60"/>
      <c r="H56" s="63"/>
      <c r="I56" s="57"/>
    </row>
    <row r="57" spans="1:10" x14ac:dyDescent="0.25">
      <c r="A57" s="66"/>
      <c r="B57" s="66"/>
      <c r="C57" s="28">
        <f>C55</f>
        <v>46643</v>
      </c>
      <c r="D57" s="14" t="str">
        <f>D55</f>
        <v/>
      </c>
      <c r="E57" s="18" t="s">
        <v>49</v>
      </c>
      <c r="F57" s="56"/>
      <c r="G57" s="60"/>
      <c r="H57" s="63"/>
      <c r="I57" s="24"/>
    </row>
    <row r="58" spans="1:10" x14ac:dyDescent="0.25">
      <c r="A58" s="66"/>
      <c r="B58" s="66"/>
      <c r="C58" s="29" t="s">
        <v>47</v>
      </c>
      <c r="D58" s="15" t="s">
        <v>47</v>
      </c>
      <c r="E58" s="57" t="str">
        <f>IF(J54="Junge","nichts zu beachten","")</f>
        <v/>
      </c>
      <c r="F58" s="20" t="str">
        <f>IF(J54="Junge",C57,"")</f>
        <v/>
      </c>
      <c r="G58" s="60"/>
      <c r="H58" s="63"/>
      <c r="I58" s="17"/>
    </row>
    <row r="59" spans="1:10" ht="13.8" thickBot="1" x14ac:dyDescent="0.3">
      <c r="A59" s="67"/>
      <c r="B59" s="67"/>
      <c r="C59" s="30" t="str">
        <f>IF(C55="","",VLOOKUP(C55,'Berechnung MP'!$A$1:$C$4384,3,0))</f>
        <v>Junge</v>
      </c>
      <c r="D59" s="30" t="str">
        <f>IF(D55="","",VLOOKUP(D55,'Berechnung MP'!$A$1:$C$4384,3,0))</f>
        <v/>
      </c>
      <c r="E59" s="73"/>
      <c r="F59" s="21" t="str">
        <f>IF(J54="Junge","direkt vor Zeugung","")</f>
        <v/>
      </c>
      <c r="G59" s="61"/>
      <c r="H59" s="64"/>
      <c r="I59" s="25"/>
    </row>
    <row r="60" spans="1:10" ht="12.75" customHeight="1" x14ac:dyDescent="0.25">
      <c r="A60" s="72" t="s">
        <v>15</v>
      </c>
      <c r="B60" s="65" t="str">
        <f>IF(J60="Junge","Von Hinten","")</f>
        <v/>
      </c>
      <c r="C60" s="27" t="s">
        <v>45</v>
      </c>
      <c r="D60" s="13" t="s">
        <v>45</v>
      </c>
      <c r="E60" s="16" t="s">
        <v>48</v>
      </c>
      <c r="F60" s="55" t="str">
        <f>IF(J60="Junge","Backsoda Spülung am","")</f>
        <v/>
      </c>
      <c r="G60" s="59" t="str">
        <f>IF('NJ Berechnung CE'!B30="J","Junge",IF('NJ Berechnung CE'!B30="M","Mädchen",""))</f>
        <v/>
      </c>
      <c r="H60" s="62" t="str">
        <f>IF('NJ Berechnung CE'!C30="J","Junge",IF('NJ Berechnung CE'!C30="M","Mädchen",""))</f>
        <v>Mädchen</v>
      </c>
      <c r="I60" s="55" t="str">
        <f>IF(J60="Junge","Normale Temperatur der Hoden","")</f>
        <v/>
      </c>
      <c r="J60" s="45" t="str">
        <f>IF(C61&lt;=$G$5,G60,H60)</f>
        <v>Mädchen</v>
      </c>
    </row>
    <row r="61" spans="1:10" x14ac:dyDescent="0.25">
      <c r="A61" s="66"/>
      <c r="B61" s="66"/>
      <c r="C61" s="28">
        <f>VLOOKUP(A60,'NJ Berechnung ES'!$K$8:$M$19,2,0)</f>
        <v>46670</v>
      </c>
      <c r="D61" s="14" t="str">
        <f>VLOOKUP(A60,'NJ Berechnung ES'!$K$8:$M$19,3,0)</f>
        <v/>
      </c>
      <c r="E61" s="57" t="str">
        <f>IF(J60="Junge","Orgasmus emfohlen","")</f>
        <v/>
      </c>
      <c r="F61" s="56"/>
      <c r="G61" s="60"/>
      <c r="H61" s="63"/>
      <c r="I61" s="57"/>
    </row>
    <row r="62" spans="1:10" x14ac:dyDescent="0.25">
      <c r="A62" s="66"/>
      <c r="B62" s="66"/>
      <c r="C62" s="29" t="s">
        <v>46</v>
      </c>
      <c r="D62" s="15" t="s">
        <v>46</v>
      </c>
      <c r="E62" s="57"/>
      <c r="F62" s="56"/>
      <c r="G62" s="60"/>
      <c r="H62" s="63"/>
      <c r="I62" s="57"/>
    </row>
    <row r="63" spans="1:10" x14ac:dyDescent="0.25">
      <c r="A63" s="66"/>
      <c r="B63" s="66"/>
      <c r="C63" s="28">
        <f>C61</f>
        <v>46670</v>
      </c>
      <c r="D63" s="14" t="str">
        <f>D61</f>
        <v/>
      </c>
      <c r="E63" s="18" t="s">
        <v>49</v>
      </c>
      <c r="F63" s="56"/>
      <c r="G63" s="60"/>
      <c r="H63" s="63"/>
      <c r="I63" s="24"/>
    </row>
    <row r="64" spans="1:10" x14ac:dyDescent="0.25">
      <c r="A64" s="66"/>
      <c r="B64" s="66"/>
      <c r="C64" s="29" t="s">
        <v>47</v>
      </c>
      <c r="D64" s="15" t="s">
        <v>47</v>
      </c>
      <c r="E64" s="57" t="str">
        <f>IF(J60="Junge","nichts zu beachten","")</f>
        <v/>
      </c>
      <c r="F64" s="20" t="str">
        <f>IF(J60="Junge",C63,"")</f>
        <v/>
      </c>
      <c r="G64" s="60"/>
      <c r="H64" s="63"/>
      <c r="I64" s="17"/>
    </row>
    <row r="65" spans="1:10" ht="13.8" thickBot="1" x14ac:dyDescent="0.3">
      <c r="A65" s="67"/>
      <c r="B65" s="67"/>
      <c r="C65" s="30" t="str">
        <f>IF(C61="","",VLOOKUP(C61,'Berechnung MP'!$A$1:$C$4384,3,0))</f>
        <v>Junge</v>
      </c>
      <c r="D65" s="30" t="str">
        <f>IF(D61="","",VLOOKUP(D61,'Berechnung MP'!$A$1:$C$4384,3,0))</f>
        <v/>
      </c>
      <c r="E65" s="73"/>
      <c r="F65" s="21" t="str">
        <f>IF(J60="Junge","direkt vor Zeugung","")</f>
        <v/>
      </c>
      <c r="G65" s="61"/>
      <c r="H65" s="64"/>
      <c r="I65" s="25"/>
    </row>
    <row r="66" spans="1:10" ht="12.75" customHeight="1" x14ac:dyDescent="0.25">
      <c r="A66" s="72" t="s">
        <v>16</v>
      </c>
      <c r="B66" s="65" t="str">
        <f>IF(J66="Junge","Von Hinten","")</f>
        <v>Von Hinten</v>
      </c>
      <c r="C66" s="27" t="s">
        <v>45</v>
      </c>
      <c r="D66" s="13" t="s">
        <v>45</v>
      </c>
      <c r="E66" s="16" t="s">
        <v>48</v>
      </c>
      <c r="F66" s="55" t="str">
        <f>IF(J66="Junge","Backsoda Spülung am","")</f>
        <v>Backsoda Spülung am</v>
      </c>
      <c r="G66" s="59" t="str">
        <f>IF('NJ Berechnung CE'!B31="J","Junge",IF('NJ Berechnung CE'!B31="M","Mädchen",""))</f>
        <v/>
      </c>
      <c r="H66" s="62" t="str">
        <f>IF('NJ Berechnung CE'!C31="J","Junge",IF('NJ Berechnung CE'!C31="M","Mädchen",""))</f>
        <v>Junge</v>
      </c>
      <c r="I66" s="55" t="str">
        <f>IF(J66="Junge","Normale Temperatur der Hoden","")</f>
        <v>Normale Temperatur der Hoden</v>
      </c>
      <c r="J66" s="45" t="str">
        <f>IF(C67&lt;=$G$5,G66,H66)</f>
        <v>Junge</v>
      </c>
    </row>
    <row r="67" spans="1:10" x14ac:dyDescent="0.25">
      <c r="A67" s="66"/>
      <c r="B67" s="66"/>
      <c r="C67" s="28">
        <f>VLOOKUP(A66,'NJ Berechnung ES'!$K$8:$M$19,2,0)</f>
        <v>46697</v>
      </c>
      <c r="D67" s="14" t="str">
        <f>VLOOKUP(A66,'NJ Berechnung ES'!$K$8:$M$19,3,0)</f>
        <v/>
      </c>
      <c r="E67" s="57" t="str">
        <f>IF(J66="Junge","Orgasmus emfohlen","")</f>
        <v>Orgasmus emfohlen</v>
      </c>
      <c r="F67" s="56"/>
      <c r="G67" s="60"/>
      <c r="H67" s="63"/>
      <c r="I67" s="57"/>
    </row>
    <row r="68" spans="1:10" x14ac:dyDescent="0.25">
      <c r="A68" s="66"/>
      <c r="B68" s="66"/>
      <c r="C68" s="29" t="s">
        <v>46</v>
      </c>
      <c r="D68" s="15" t="s">
        <v>46</v>
      </c>
      <c r="E68" s="57"/>
      <c r="F68" s="56"/>
      <c r="G68" s="60"/>
      <c r="H68" s="63"/>
      <c r="I68" s="57"/>
    </row>
    <row r="69" spans="1:10" x14ac:dyDescent="0.25">
      <c r="A69" s="66"/>
      <c r="B69" s="66"/>
      <c r="C69" s="28">
        <f>C67</f>
        <v>46697</v>
      </c>
      <c r="D69" s="14" t="str">
        <f>D67</f>
        <v/>
      </c>
      <c r="E69" s="18" t="s">
        <v>49</v>
      </c>
      <c r="F69" s="56"/>
      <c r="G69" s="60"/>
      <c r="H69" s="63"/>
      <c r="I69" s="24"/>
    </row>
    <row r="70" spans="1:10" x14ac:dyDescent="0.25">
      <c r="A70" s="66"/>
      <c r="B70" s="66"/>
      <c r="C70" s="29" t="s">
        <v>47</v>
      </c>
      <c r="D70" s="15" t="s">
        <v>47</v>
      </c>
      <c r="E70" s="57" t="str">
        <f>IF(J66="Junge","nichts zu beachten","")</f>
        <v>nichts zu beachten</v>
      </c>
      <c r="F70" s="20">
        <f>IF(J66="Junge",C69,"")</f>
        <v>46697</v>
      </c>
      <c r="G70" s="60"/>
      <c r="H70" s="63"/>
      <c r="I70" s="17"/>
    </row>
    <row r="71" spans="1:10" ht="13.8" thickBot="1" x14ac:dyDescent="0.3">
      <c r="A71" s="67"/>
      <c r="B71" s="67"/>
      <c r="C71" s="30" t="str">
        <f>IF(C67="","",VLOOKUP(C67,'Berechnung MP'!$A$1:$C$4384,3,0))</f>
        <v>Junge</v>
      </c>
      <c r="D71" s="30" t="str">
        <f>IF(D67="","",VLOOKUP(D67,'Berechnung MP'!$A$1:$C$4384,3,0))</f>
        <v/>
      </c>
      <c r="E71" s="73"/>
      <c r="F71" s="21" t="str">
        <f>IF(J66="Junge","direkt vor Zeugung","")</f>
        <v>direkt vor Zeugung</v>
      </c>
      <c r="G71" s="61"/>
      <c r="H71" s="64"/>
      <c r="I71" s="25"/>
    </row>
    <row r="72" spans="1:10" ht="12.75" customHeight="1" x14ac:dyDescent="0.25">
      <c r="A72" s="72" t="s">
        <v>17</v>
      </c>
      <c r="B72" s="65" t="str">
        <f>IF(J72="Junge","Von Hinten","")</f>
        <v>Von Hinten</v>
      </c>
      <c r="C72" s="27" t="s">
        <v>45</v>
      </c>
      <c r="D72" s="13" t="s">
        <v>45</v>
      </c>
      <c r="E72" s="16" t="s">
        <v>48</v>
      </c>
      <c r="F72" s="55" t="str">
        <f>IF(J72="Junge","Backsoda Spülung am","")</f>
        <v>Backsoda Spülung am</v>
      </c>
      <c r="G72" s="59" t="str">
        <f>IF('NJ Berechnung CE'!B32="J","Junge",IF('NJ Berechnung CE'!B32="M","Mädchen",""))</f>
        <v/>
      </c>
      <c r="H72" s="62" t="str">
        <f>IF('NJ Berechnung CE'!C32="J","Junge",IF('NJ Berechnung CE'!C32="M","Mädchen",""))</f>
        <v>Junge</v>
      </c>
      <c r="I72" s="55" t="str">
        <f>IF(J72="Junge","Normale Temperatur der Hoden","")</f>
        <v>Normale Temperatur der Hoden</v>
      </c>
      <c r="J72" s="45" t="str">
        <f>IF(C73&lt;=$G$5,G72,H72)</f>
        <v>Junge</v>
      </c>
    </row>
    <row r="73" spans="1:10" x14ac:dyDescent="0.25">
      <c r="A73" s="66"/>
      <c r="B73" s="66"/>
      <c r="C73" s="28">
        <f>VLOOKUP(A72,'NJ Berechnung ES'!$K$8:$M$19,2,0)</f>
        <v>46724</v>
      </c>
      <c r="D73" s="14">
        <f>VLOOKUP(A72,'NJ Berechnung ES'!$K$8:$M$19,3,0)</f>
        <v>46751</v>
      </c>
      <c r="E73" s="57" t="str">
        <f>IF(J72="Junge","Orgasmus emfohlen","")</f>
        <v>Orgasmus emfohlen</v>
      </c>
      <c r="F73" s="56"/>
      <c r="G73" s="60"/>
      <c r="H73" s="63"/>
      <c r="I73" s="57"/>
    </row>
    <row r="74" spans="1:10" x14ac:dyDescent="0.25">
      <c r="A74" s="66"/>
      <c r="B74" s="66"/>
      <c r="C74" s="29" t="s">
        <v>46</v>
      </c>
      <c r="D74" s="15" t="s">
        <v>46</v>
      </c>
      <c r="E74" s="57"/>
      <c r="F74" s="56"/>
      <c r="G74" s="60"/>
      <c r="H74" s="63"/>
      <c r="I74" s="57"/>
    </row>
    <row r="75" spans="1:10" ht="12.75" customHeight="1" x14ac:dyDescent="0.25">
      <c r="A75" s="66"/>
      <c r="B75" s="66"/>
      <c r="C75" s="28">
        <f>C73</f>
        <v>46724</v>
      </c>
      <c r="D75" s="14">
        <f>D73</f>
        <v>46751</v>
      </c>
      <c r="E75" s="18" t="s">
        <v>49</v>
      </c>
      <c r="F75" s="56"/>
      <c r="G75" s="60"/>
      <c r="H75" s="63"/>
      <c r="I75" s="24"/>
    </row>
    <row r="76" spans="1:10" x14ac:dyDescent="0.25">
      <c r="A76" s="66"/>
      <c r="B76" s="66"/>
      <c r="C76" s="29" t="s">
        <v>47</v>
      </c>
      <c r="D76" s="15" t="s">
        <v>47</v>
      </c>
      <c r="E76" s="57" t="str">
        <f>IF(J72="Junge","nichts zu beachten","")</f>
        <v>nichts zu beachten</v>
      </c>
      <c r="F76" s="20">
        <f>IF(J72="Junge",C75,"")</f>
        <v>46724</v>
      </c>
      <c r="G76" s="60"/>
      <c r="H76" s="63"/>
      <c r="I76" s="17"/>
    </row>
    <row r="77" spans="1:10" ht="13.8" thickBot="1" x14ac:dyDescent="0.3">
      <c r="A77" s="67"/>
      <c r="B77" s="67"/>
      <c r="C77" s="30" t="str">
        <f>IF(C73="","",VLOOKUP(C73,'Berechnung MP'!$A$1:$C$4384,3,0))</f>
        <v>Junge</v>
      </c>
      <c r="D77" s="30" t="str">
        <f>IF(D73="","",VLOOKUP(D73,'Berechnung MP'!$A$1:$C$4384,3,0))</f>
        <v>Junge</v>
      </c>
      <c r="E77" s="73"/>
      <c r="F77" s="21" t="str">
        <f>IF(J72="Junge","direkt vor Zeugung","")</f>
        <v>direkt vor Zeugung</v>
      </c>
      <c r="G77" s="61"/>
      <c r="H77" s="64"/>
      <c r="I77" s="25"/>
    </row>
    <row r="78" spans="1:10" x14ac:dyDescent="0.25">
      <c r="E78" s="10"/>
    </row>
    <row r="79" spans="1:10" x14ac:dyDescent="0.25">
      <c r="C79" s="5"/>
      <c r="D79" s="5"/>
    </row>
    <row r="83" spans="3:4" x14ac:dyDescent="0.25">
      <c r="C83" s="5"/>
      <c r="D83" s="5"/>
    </row>
    <row r="85" spans="3:4" x14ac:dyDescent="0.25">
      <c r="C85" s="5"/>
      <c r="D85" s="5"/>
    </row>
    <row r="89" spans="3:4" x14ac:dyDescent="0.25">
      <c r="C89" s="5"/>
      <c r="D89" s="5"/>
    </row>
    <row r="91" spans="3:4" x14ac:dyDescent="0.25">
      <c r="C91" s="5"/>
      <c r="D91" s="5"/>
    </row>
    <row r="95" spans="3:4" x14ac:dyDescent="0.25">
      <c r="C95" s="5"/>
      <c r="D95" s="5"/>
    </row>
    <row r="97" spans="3:4" x14ac:dyDescent="0.25">
      <c r="C97" s="5"/>
      <c r="D97" s="5"/>
    </row>
    <row r="101" spans="3:4" x14ac:dyDescent="0.25">
      <c r="C101" s="5"/>
      <c r="D101" s="5"/>
    </row>
    <row r="103" spans="3:4" x14ac:dyDescent="0.25">
      <c r="C103" s="5"/>
      <c r="D103" s="5"/>
    </row>
    <row r="107" spans="3:4" x14ac:dyDescent="0.25">
      <c r="C107" s="5"/>
      <c r="D107" s="5"/>
    </row>
    <row r="109" spans="3:4" x14ac:dyDescent="0.25">
      <c r="C109" s="5"/>
      <c r="D109" s="5"/>
    </row>
  </sheetData>
  <sheetProtection algorithmName="SHA-512" hashValue="gPRu7+FNSBLRfdtGH4M1kwnJiIMM9xRAHx8WEe6aObh2kZf+EPrtmsynzKrrPEYrR8M7dYvJE9w9vqfYeRT7mQ==" saltValue="vABClY8t6BKeSkFx1rCu4A==" spinCount="100000" sheet="1" selectLockedCells="1"/>
  <mergeCells count="98">
    <mergeCell ref="C3:D3"/>
    <mergeCell ref="C4:D4"/>
    <mergeCell ref="A6:A11"/>
    <mergeCell ref="B6:B11"/>
    <mergeCell ref="F6:F9"/>
    <mergeCell ref="G6:G11"/>
    <mergeCell ref="H6:H11"/>
    <mergeCell ref="I6:I8"/>
    <mergeCell ref="E7:E8"/>
    <mergeCell ref="E10:E11"/>
    <mergeCell ref="A12:A17"/>
    <mergeCell ref="B12:B17"/>
    <mergeCell ref="F12:F15"/>
    <mergeCell ref="G12:G17"/>
    <mergeCell ref="H12:H17"/>
    <mergeCell ref="I12:I14"/>
    <mergeCell ref="E13:E14"/>
    <mergeCell ref="E16:E17"/>
    <mergeCell ref="A18:A23"/>
    <mergeCell ref="B18:B23"/>
    <mergeCell ref="F18:F21"/>
    <mergeCell ref="G18:G23"/>
    <mergeCell ref="H18:H23"/>
    <mergeCell ref="I18:I20"/>
    <mergeCell ref="E19:E20"/>
    <mergeCell ref="E22:E23"/>
    <mergeCell ref="A24:A29"/>
    <mergeCell ref="B24:B29"/>
    <mergeCell ref="F24:F27"/>
    <mergeCell ref="G24:G29"/>
    <mergeCell ref="H24:H29"/>
    <mergeCell ref="I24:I26"/>
    <mergeCell ref="E25:E26"/>
    <mergeCell ref="E28:E29"/>
    <mergeCell ref="A30:A35"/>
    <mergeCell ref="B30:B35"/>
    <mergeCell ref="F30:F33"/>
    <mergeCell ref="G30:G35"/>
    <mergeCell ref="H30:H35"/>
    <mergeCell ref="I30:I32"/>
    <mergeCell ref="E31:E32"/>
    <mergeCell ref="E34:E35"/>
    <mergeCell ref="A36:A41"/>
    <mergeCell ref="B36:B41"/>
    <mergeCell ref="F36:F39"/>
    <mergeCell ref="G36:G41"/>
    <mergeCell ref="H36:H41"/>
    <mergeCell ref="I36:I38"/>
    <mergeCell ref="E37:E38"/>
    <mergeCell ref="E40:E41"/>
    <mergeCell ref="A42:A47"/>
    <mergeCell ref="B42:B47"/>
    <mergeCell ref="F42:F45"/>
    <mergeCell ref="G42:G47"/>
    <mergeCell ref="H42:H47"/>
    <mergeCell ref="I42:I44"/>
    <mergeCell ref="E43:E44"/>
    <mergeCell ref="E46:E47"/>
    <mergeCell ref="A48:A53"/>
    <mergeCell ref="B48:B53"/>
    <mergeCell ref="F48:F51"/>
    <mergeCell ref="G48:G53"/>
    <mergeCell ref="H48:H53"/>
    <mergeCell ref="I48:I50"/>
    <mergeCell ref="E49:E50"/>
    <mergeCell ref="E52:E53"/>
    <mergeCell ref="A54:A59"/>
    <mergeCell ref="B54:B59"/>
    <mergeCell ref="F54:F57"/>
    <mergeCell ref="G54:G59"/>
    <mergeCell ref="F66:F69"/>
    <mergeCell ref="G66:G71"/>
    <mergeCell ref="H54:H59"/>
    <mergeCell ref="I54:I56"/>
    <mergeCell ref="E55:E56"/>
    <mergeCell ref="E58:E59"/>
    <mergeCell ref="F60:F63"/>
    <mergeCell ref="G60:G65"/>
    <mergeCell ref="H60:H65"/>
    <mergeCell ref="I60:I62"/>
    <mergeCell ref="E73:E74"/>
    <mergeCell ref="E76:E77"/>
    <mergeCell ref="E61:E62"/>
    <mergeCell ref="E64:E65"/>
    <mergeCell ref="A66:A71"/>
    <mergeCell ref="B66:B71"/>
    <mergeCell ref="A60:A65"/>
    <mergeCell ref="B60:B65"/>
    <mergeCell ref="H66:H71"/>
    <mergeCell ref="I66:I68"/>
    <mergeCell ref="E67:E68"/>
    <mergeCell ref="E70:E71"/>
    <mergeCell ref="A72:A77"/>
    <mergeCell ref="B72:B77"/>
    <mergeCell ref="F72:F75"/>
    <mergeCell ref="G72:G77"/>
    <mergeCell ref="H72:H77"/>
    <mergeCell ref="I72:I74"/>
  </mergeCells>
  <conditionalFormatting sqref="G72:H72 G6:H6 C11:D11 C23:D23 C29:D29 C35:D35 C41:D41 C47:D47 C53:D53 C59:D59 C65:D65 C71:D71 G12:H12 G18:H18 G24:H24 G30:H30 G36:H36 G42:H42 G48:H48 G54:H54 G60:H60 G66:H66 C77:D77 C17:D17">
    <cfRule type="cellIs" dxfId="1" priority="1" stopIfTrue="1" operator="equal">
      <formula>"Mädchen"</formula>
    </cfRule>
    <cfRule type="cellIs" dxfId="0" priority="2" stopIfTrue="1" operator="equal">
      <formula>"Junge"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&amp;C&amp;14Die STORCH-Methode&amp;REingaben in Tabelle "Eingaben"</oddHeader>
    <oddFooter xml:space="preserve">&amp;L(c) Copyright 2012 bei www.geschlechtsbestimmung.net  -  Alle Angaben sind ohne Gewähr - Beachten Sie unbedingt die Rechtlichen Hinweise im Buch
</oddFooter>
  </headerFooter>
  <rowBreaks count="2" manualBreakCount="2">
    <brk id="29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ADC4-5C0A-4654-A218-C57071ACCF0D}">
  <dimension ref="A1:J109"/>
  <sheetViews>
    <sheetView view="pageLayout" zoomScaleNormal="100" workbookViewId="0">
      <selection activeCell="F1" sqref="F1"/>
    </sheetView>
  </sheetViews>
  <sheetFormatPr baseColWidth="10" defaultRowHeight="13.2" x14ac:dyDescent="0.25"/>
  <cols>
    <col min="1" max="1" width="10" bestFit="1" customWidth="1"/>
    <col min="2" max="2" width="9.5546875" customWidth="1"/>
    <col min="3" max="3" width="12.109375" bestFit="1" customWidth="1"/>
    <col min="4" max="4" width="12" bestFit="1" customWidth="1"/>
    <col min="5" max="5" width="15.44140625" customWidth="1"/>
    <col min="6" max="6" width="17" customWidth="1"/>
    <col min="7" max="7" width="15.44140625" bestFit="1" customWidth="1"/>
    <col min="8" max="8" width="16.33203125" bestFit="1" customWidth="1"/>
    <col min="9" max="9" width="11.5546875" bestFit="1" customWidth="1"/>
    <col min="10" max="10" width="11.44140625" style="44" customWidth="1"/>
  </cols>
  <sheetData>
    <row r="1" spans="1:10" s="42" customFormat="1" ht="17.399999999999999" x14ac:dyDescent="0.3">
      <c r="A1" s="42" t="s">
        <v>68</v>
      </c>
      <c r="B1" s="42" t="str">
        <f>Eingaben!B3</f>
        <v>Musterfrau</v>
      </c>
      <c r="E1" s="41" t="s">
        <v>65</v>
      </c>
      <c r="F1" s="42">
        <f>'AJ Berechnung ES'!B3</f>
        <v>2026</v>
      </c>
      <c r="J1" s="43"/>
    </row>
    <row r="2" spans="1:10" ht="13.8" thickBot="1" x14ac:dyDescent="0.3">
      <c r="A2" s="40"/>
    </row>
    <row r="3" spans="1:10" ht="21" x14ac:dyDescent="0.4">
      <c r="B3" s="31" t="s">
        <v>31</v>
      </c>
      <c r="C3" s="68" t="s">
        <v>32</v>
      </c>
      <c r="D3" s="69"/>
      <c r="E3" s="31" t="s">
        <v>33</v>
      </c>
      <c r="F3" s="31" t="s">
        <v>34</v>
      </c>
      <c r="G3" s="33" t="s">
        <v>35</v>
      </c>
      <c r="H3" s="32"/>
      <c r="I3" s="31" t="s">
        <v>36</v>
      </c>
    </row>
    <row r="4" spans="1:10" s="9" customFormat="1" x14ac:dyDescent="0.25">
      <c r="B4" s="36" t="s">
        <v>37</v>
      </c>
      <c r="C4" s="70" t="s">
        <v>38</v>
      </c>
      <c r="D4" s="71"/>
      <c r="E4" s="36" t="s">
        <v>39</v>
      </c>
      <c r="F4" s="36" t="s">
        <v>40</v>
      </c>
      <c r="G4" s="35" t="s">
        <v>41</v>
      </c>
      <c r="H4" s="34"/>
      <c r="I4" s="36" t="s">
        <v>42</v>
      </c>
      <c r="J4" s="45"/>
    </row>
    <row r="5" spans="1:10" ht="13.8" thickBot="1" x14ac:dyDescent="0.3">
      <c r="B5" s="11"/>
      <c r="C5" s="26" t="s">
        <v>43</v>
      </c>
      <c r="D5" s="12" t="s">
        <v>44</v>
      </c>
      <c r="E5" s="11"/>
      <c r="F5" s="11"/>
      <c r="G5" s="22">
        <f>'AJ Berechnung CE'!$AF$3</f>
        <v>46070</v>
      </c>
      <c r="H5" s="23">
        <f>'AJ Berechnung CE'!$AF$3</f>
        <v>46070</v>
      </c>
      <c r="I5" s="11"/>
    </row>
    <row r="6" spans="1:10" x14ac:dyDescent="0.25">
      <c r="A6" s="72" t="s">
        <v>6</v>
      </c>
      <c r="B6" s="65" t="str">
        <f>IF(J6="Mädchen","Klassiche Stellung","")</f>
        <v/>
      </c>
      <c r="C6" s="27" t="s">
        <v>45</v>
      </c>
      <c r="D6" s="13" t="s">
        <v>45</v>
      </c>
      <c r="E6" s="16" t="s">
        <v>48</v>
      </c>
      <c r="F6" s="55" t="str">
        <f>IF(J6="Mädchen","Natur-Jogurt-Tampon oder Weißer Essig Spülung am","")</f>
        <v/>
      </c>
      <c r="G6" s="59" t="str">
        <f>IF('AJ Berechnung CE'!B21="J","Junge",IF('AJ Berechnung CE'!B21="M","Mädchen",""))</f>
        <v>Junge</v>
      </c>
      <c r="H6" s="62" t="str">
        <f>IF('AJ Berechnung CE'!C21="J","Junge",IF('AJ Berechnung CE'!C21="M","Mädchen",""))</f>
        <v/>
      </c>
      <c r="I6" s="55" t="str">
        <f>IF(J6="Mädchen","Mann: heißes Bad am","")</f>
        <v/>
      </c>
      <c r="J6" s="45" t="str">
        <f>IF(C7&lt;=$G$5,G6,H6)</f>
        <v>Junge</v>
      </c>
    </row>
    <row r="7" spans="1:10" x14ac:dyDescent="0.25">
      <c r="A7" s="66"/>
      <c r="B7" s="66"/>
      <c r="C7" s="28">
        <f>VLOOKUP(A6,'AJ Berechnung ES'!$K$8:$M$19,2,0)</f>
        <v>46049</v>
      </c>
      <c r="D7" s="14" t="str">
        <f>VLOOKUP(A6,'AJ Berechnung ES'!$K$8:$M$19,3,0)</f>
        <v/>
      </c>
      <c r="E7" s="17" t="str">
        <f>IF(J6="Mädchen","kein Orgasmus","")</f>
        <v/>
      </c>
      <c r="F7" s="56"/>
      <c r="G7" s="60"/>
      <c r="H7" s="63"/>
      <c r="I7" s="57"/>
    </row>
    <row r="8" spans="1:10" x14ac:dyDescent="0.25">
      <c r="A8" s="66"/>
      <c r="B8" s="66"/>
      <c r="C8" s="29" t="s">
        <v>46</v>
      </c>
      <c r="D8" s="15" t="s">
        <v>46</v>
      </c>
      <c r="E8" s="18" t="s">
        <v>49</v>
      </c>
      <c r="F8" s="56"/>
      <c r="G8" s="60"/>
      <c r="H8" s="63"/>
      <c r="I8" s="57"/>
    </row>
    <row r="9" spans="1:10" x14ac:dyDescent="0.25">
      <c r="A9" s="66"/>
      <c r="B9" s="66"/>
      <c r="C9" s="28">
        <f>IF(C7="","",C7-3)</f>
        <v>46046</v>
      </c>
      <c r="D9" s="38" t="str">
        <f>IF(D7="","",D7-3)</f>
        <v/>
      </c>
      <c r="E9" s="57" t="str">
        <f>IF(J6="Mädchen","Täglich min. 1  Woche lang vor dem:","")</f>
        <v/>
      </c>
      <c r="F9" s="56"/>
      <c r="G9" s="60"/>
      <c r="H9" s="63"/>
      <c r="I9" s="24" t="str">
        <f>IF(J6="Mädchen",C9,"")</f>
        <v/>
      </c>
    </row>
    <row r="10" spans="1:10" x14ac:dyDescent="0.25">
      <c r="A10" s="66"/>
      <c r="B10" s="66"/>
      <c r="C10" s="29" t="s">
        <v>47</v>
      </c>
      <c r="D10" s="15" t="s">
        <v>47</v>
      </c>
      <c r="E10" s="58"/>
      <c r="F10" s="20" t="str">
        <f>IF(J6="Mädchen",C9,"")</f>
        <v/>
      </c>
      <c r="G10" s="60"/>
      <c r="H10" s="63"/>
      <c r="I10" s="17" t="str">
        <f>IF(J6="Mädchen","vor Zeugung","")</f>
        <v/>
      </c>
    </row>
    <row r="11" spans="1:10" ht="13.8" thickBot="1" x14ac:dyDescent="0.3">
      <c r="A11" s="67"/>
      <c r="B11" s="67"/>
      <c r="C11" s="30" t="str">
        <f>IF(C7="","",VLOOKUP(C7,'Berechnung MP'!$A$1:$C$4384,3,0))</f>
        <v>Mädchen</v>
      </c>
      <c r="D11" s="39" t="str">
        <f>IF(D7="","",VLOOKUP(D7,'Berechnung MP'!$A$1:$C$4384,3,0))</f>
        <v/>
      </c>
      <c r="E11" s="19" t="str">
        <f>IF(J6="Mädchen",C9,"")</f>
        <v/>
      </c>
      <c r="F11" s="21" t="str">
        <f>IF(J6="Mädchen","direkt vor Zeugung","")</f>
        <v/>
      </c>
      <c r="G11" s="61"/>
      <c r="H11" s="64"/>
      <c r="I11" s="25"/>
    </row>
    <row r="12" spans="1:10" x14ac:dyDescent="0.25">
      <c r="A12" s="72" t="s">
        <v>7</v>
      </c>
      <c r="B12" s="65" t="str">
        <f>IF(J12="Mädchen","Klassiche Stellung","")</f>
        <v/>
      </c>
      <c r="C12" s="27" t="s">
        <v>45</v>
      </c>
      <c r="D12" s="13" t="s">
        <v>45</v>
      </c>
      <c r="E12" s="16" t="s">
        <v>48</v>
      </c>
      <c r="F12" s="55" t="str">
        <f>IF(J12="Mädchen","Natur-Jogurt-Tampon oder Weißer Essig Spülung am","")</f>
        <v/>
      </c>
      <c r="G12" s="59" t="str">
        <f>IF('AJ Berechnung CE'!B22="J","Junge",IF('AJ Berechnung CE'!B22="M","Mädchen",""))</f>
        <v>Mädchen</v>
      </c>
      <c r="H12" s="62" t="str">
        <f>IF('AJ Berechnung CE'!C22="J","Junge",IF('AJ Berechnung CE'!C22="M","Mädchen",""))</f>
        <v>Junge</v>
      </c>
      <c r="I12" s="55" t="str">
        <f>IF(J12="Mädchen","Mann: heißes Bad am","")</f>
        <v/>
      </c>
      <c r="J12" s="45" t="str">
        <f>IF(C13&lt;=$G$5,G12,H12)</f>
        <v>Junge</v>
      </c>
    </row>
    <row r="13" spans="1:10" x14ac:dyDescent="0.25">
      <c r="A13" s="66"/>
      <c r="B13" s="66"/>
      <c r="C13" s="28">
        <f>VLOOKUP(A12,'AJ Berechnung ES'!$K$8:$M$19,2,0)</f>
        <v>46076</v>
      </c>
      <c r="D13" s="14" t="str">
        <f>VLOOKUP(A12,'AJ Berechnung ES'!$K$8:$M$19,3,0)</f>
        <v/>
      </c>
      <c r="E13" s="17" t="str">
        <f>IF(J12="Mädchen","kein Orgasmus","")</f>
        <v/>
      </c>
      <c r="F13" s="56"/>
      <c r="G13" s="60"/>
      <c r="H13" s="63"/>
      <c r="I13" s="57"/>
    </row>
    <row r="14" spans="1:10" x14ac:dyDescent="0.25">
      <c r="A14" s="66"/>
      <c r="B14" s="66"/>
      <c r="C14" s="29" t="s">
        <v>46</v>
      </c>
      <c r="D14" s="15" t="s">
        <v>46</v>
      </c>
      <c r="E14" s="18" t="s">
        <v>49</v>
      </c>
      <c r="F14" s="56"/>
      <c r="G14" s="60"/>
      <c r="H14" s="63"/>
      <c r="I14" s="57"/>
    </row>
    <row r="15" spans="1:10" x14ac:dyDescent="0.25">
      <c r="A15" s="66"/>
      <c r="B15" s="66"/>
      <c r="C15" s="28">
        <f>IF(C13="","",C13-3)</f>
        <v>46073</v>
      </c>
      <c r="D15" s="38" t="str">
        <f>IF(D13="","",D13-3)</f>
        <v/>
      </c>
      <c r="E15" s="57" t="str">
        <f>IF(J12="Mädchen","Täglich min. 1  Woche lang vor dem:","")</f>
        <v/>
      </c>
      <c r="F15" s="56"/>
      <c r="G15" s="60"/>
      <c r="H15" s="63"/>
      <c r="I15" s="24" t="str">
        <f>IF(J12="Mädchen",C15,"")</f>
        <v/>
      </c>
    </row>
    <row r="16" spans="1:10" x14ac:dyDescent="0.25">
      <c r="A16" s="66"/>
      <c r="B16" s="66"/>
      <c r="C16" s="29" t="s">
        <v>47</v>
      </c>
      <c r="D16" s="15" t="s">
        <v>47</v>
      </c>
      <c r="E16" s="58"/>
      <c r="F16" s="20" t="str">
        <f>IF(J12="Mädchen",C15,"")</f>
        <v/>
      </c>
      <c r="G16" s="60"/>
      <c r="H16" s="63"/>
      <c r="I16" s="17" t="str">
        <f>IF(J12="Mädchen","vor Zeugung","")</f>
        <v/>
      </c>
    </row>
    <row r="17" spans="1:10" ht="13.8" thickBot="1" x14ac:dyDescent="0.3">
      <c r="A17" s="67"/>
      <c r="B17" s="67"/>
      <c r="C17" s="30" t="str">
        <f>IF(C13="","",VLOOKUP(C13,'Berechnung MP'!$A$1:$C$4384,3,0))</f>
        <v>Mädchen</v>
      </c>
      <c r="D17" s="39" t="str">
        <f>IF(D13="","",VLOOKUP(D13,'Berechnung MP'!$A$1:$C$4384,3,0))</f>
        <v/>
      </c>
      <c r="E17" s="19" t="str">
        <f>IF(J12="Mädchen",C15,"")</f>
        <v/>
      </c>
      <c r="F17" s="21" t="str">
        <f>IF(J12="Mädchen","direkt vor Zeugung","")</f>
        <v/>
      </c>
      <c r="G17" s="61"/>
      <c r="H17" s="64"/>
      <c r="I17" s="25"/>
    </row>
    <row r="18" spans="1:10" x14ac:dyDescent="0.25">
      <c r="A18" s="72" t="s">
        <v>8</v>
      </c>
      <c r="B18" s="65" t="str">
        <f>IF(J18="Mädchen","Klassiche Stellung","")</f>
        <v/>
      </c>
      <c r="C18" s="27" t="s">
        <v>45</v>
      </c>
      <c r="D18" s="13" t="s">
        <v>45</v>
      </c>
      <c r="E18" s="16" t="s">
        <v>48</v>
      </c>
      <c r="F18" s="55" t="str">
        <f>IF(J18="Mädchen","Natur-Jogurt-Tampon oder Weißer Essig Spülung am","")</f>
        <v/>
      </c>
      <c r="G18" s="59" t="str">
        <f>IF('AJ Berechnung CE'!B23="J","Junge",IF('AJ Berechnung CE'!B23="M","Mädchen",""))</f>
        <v/>
      </c>
      <c r="H18" s="62" t="str">
        <f>IF('AJ Berechnung CE'!C23="J","Junge",IF('AJ Berechnung CE'!C23="M","Mädchen",""))</f>
        <v>Junge</v>
      </c>
      <c r="I18" s="55" t="str">
        <f>IF(J18="Mädchen","Mann: heißes Bad am","")</f>
        <v/>
      </c>
      <c r="J18" s="45" t="str">
        <f>IF(C19&lt;=$G$5,G18,H18)</f>
        <v>Junge</v>
      </c>
    </row>
    <row r="19" spans="1:10" x14ac:dyDescent="0.25">
      <c r="A19" s="66"/>
      <c r="B19" s="66"/>
      <c r="C19" s="28">
        <f>VLOOKUP(A18,'AJ Berechnung ES'!$K$8:$M$19,2,0)</f>
        <v>46103</v>
      </c>
      <c r="D19" s="14" t="str">
        <f>VLOOKUP(A18,'AJ Berechnung ES'!$K$8:$M$19,3,0)</f>
        <v/>
      </c>
      <c r="E19" s="17" t="str">
        <f>IF(J18="Mädchen","kein Orgasmus","")</f>
        <v/>
      </c>
      <c r="F19" s="56"/>
      <c r="G19" s="60"/>
      <c r="H19" s="63"/>
      <c r="I19" s="57"/>
    </row>
    <row r="20" spans="1:10" x14ac:dyDescent="0.25">
      <c r="A20" s="66"/>
      <c r="B20" s="66"/>
      <c r="C20" s="29" t="s">
        <v>46</v>
      </c>
      <c r="D20" s="15" t="s">
        <v>46</v>
      </c>
      <c r="E20" s="18" t="s">
        <v>49</v>
      </c>
      <c r="F20" s="56"/>
      <c r="G20" s="60"/>
      <c r="H20" s="63"/>
      <c r="I20" s="57"/>
    </row>
    <row r="21" spans="1:10" ht="12.75" customHeight="1" x14ac:dyDescent="0.25">
      <c r="A21" s="66"/>
      <c r="B21" s="66"/>
      <c r="C21" s="28">
        <f>IF(C19="","",C19-3)</f>
        <v>46100</v>
      </c>
      <c r="D21" s="38" t="str">
        <f>IF(D19="","",D19-3)</f>
        <v/>
      </c>
      <c r="E21" s="57" t="str">
        <f>IF(J18="Mädchen","Täglich min. 1  Woche lang vor dem:","")</f>
        <v/>
      </c>
      <c r="F21" s="56"/>
      <c r="G21" s="60"/>
      <c r="H21" s="63"/>
      <c r="I21" s="24" t="str">
        <f>IF(J18="Mädchen",C21,"")</f>
        <v/>
      </c>
    </row>
    <row r="22" spans="1:10" x14ac:dyDescent="0.25">
      <c r="A22" s="66"/>
      <c r="B22" s="66"/>
      <c r="C22" s="29" t="s">
        <v>47</v>
      </c>
      <c r="D22" s="15" t="s">
        <v>47</v>
      </c>
      <c r="E22" s="58"/>
      <c r="F22" s="20" t="str">
        <f>IF(J18="Mädchen",C21,"")</f>
        <v/>
      </c>
      <c r="G22" s="60"/>
      <c r="H22" s="63"/>
      <c r="I22" s="17" t="str">
        <f>IF(J18="Mädchen","vor Zeugung","")</f>
        <v/>
      </c>
    </row>
    <row r="23" spans="1:10" ht="13.8" thickBot="1" x14ac:dyDescent="0.3">
      <c r="A23" s="67"/>
      <c r="B23" s="67"/>
      <c r="C23" s="30" t="str">
        <f>IF(C19="","",VLOOKUP(C19,'Berechnung MP'!$A$1:$C$4384,3,0))</f>
        <v>Mädchen</v>
      </c>
      <c r="D23" s="39" t="str">
        <f>IF(D19="","",VLOOKUP(D19,'Berechnung MP'!$A$1:$C$4384,3,0))</f>
        <v/>
      </c>
      <c r="E23" s="19" t="str">
        <f>IF(J18="Mädchen",C21,"")</f>
        <v/>
      </c>
      <c r="F23" s="21" t="str">
        <f>IF(J18="Mädchen","direkt vor Zeugung","")</f>
        <v/>
      </c>
      <c r="G23" s="61"/>
      <c r="H23" s="64"/>
      <c r="I23" s="25"/>
    </row>
    <row r="24" spans="1:10" x14ac:dyDescent="0.25">
      <c r="A24" s="72" t="s">
        <v>9</v>
      </c>
      <c r="B24" s="65" t="str">
        <f>IF(J24="Mädchen","Klassiche Stellung","")</f>
        <v/>
      </c>
      <c r="C24" s="27" t="s">
        <v>45</v>
      </c>
      <c r="D24" s="13" t="s">
        <v>45</v>
      </c>
      <c r="E24" s="16" t="s">
        <v>48</v>
      </c>
      <c r="F24" s="55" t="str">
        <f>IF(J24="Mädchen","Natur-Jogurt-Tampon oder Weißer Essig Spülung am","")</f>
        <v/>
      </c>
      <c r="G24" s="59" t="str">
        <f>IF('AJ Berechnung CE'!B24="J","Junge",IF('AJ Berechnung CE'!B24="M","Mädchen",""))</f>
        <v/>
      </c>
      <c r="H24" s="62" t="str">
        <f>IF('AJ Berechnung CE'!C24="J","Junge",IF('AJ Berechnung CE'!C24="M","Mädchen",""))</f>
        <v>Junge</v>
      </c>
      <c r="I24" s="55" t="str">
        <f>IF(J24="Mädchen","Mann: heißes Bad am","")</f>
        <v/>
      </c>
      <c r="J24" s="45" t="str">
        <f>IF(C25&lt;=$G$5,G24,H24)</f>
        <v>Junge</v>
      </c>
    </row>
    <row r="25" spans="1:10" x14ac:dyDescent="0.25">
      <c r="A25" s="66"/>
      <c r="B25" s="66"/>
      <c r="C25" s="28">
        <f>VLOOKUP(A24,'AJ Berechnung ES'!$K$8:$M$19,2,0)</f>
        <v>46130</v>
      </c>
      <c r="D25" s="14" t="str">
        <f>VLOOKUP(A24,'AJ Berechnung ES'!$K$8:$M$19,3,0)</f>
        <v/>
      </c>
      <c r="E25" s="17" t="str">
        <f>IF(J24="Mädchen","kein Orgasmus","")</f>
        <v/>
      </c>
      <c r="F25" s="56"/>
      <c r="G25" s="60"/>
      <c r="H25" s="63"/>
      <c r="I25" s="57"/>
    </row>
    <row r="26" spans="1:10" x14ac:dyDescent="0.25">
      <c r="A26" s="66"/>
      <c r="B26" s="66"/>
      <c r="C26" s="29" t="s">
        <v>46</v>
      </c>
      <c r="D26" s="15" t="s">
        <v>46</v>
      </c>
      <c r="E26" s="18" t="s">
        <v>49</v>
      </c>
      <c r="F26" s="56"/>
      <c r="G26" s="60"/>
      <c r="H26" s="63"/>
      <c r="I26" s="57"/>
    </row>
    <row r="27" spans="1:10" x14ac:dyDescent="0.25">
      <c r="A27" s="66"/>
      <c r="B27" s="66"/>
      <c r="C27" s="28">
        <f>IF(C25="","",C25-3)</f>
        <v>46127</v>
      </c>
      <c r="D27" s="38" t="str">
        <f>IF(D25="","",D25-3)</f>
        <v/>
      </c>
      <c r="E27" s="57" t="str">
        <f>IF(J24="Mädchen","Täglich min. 1  Woche lang vor dem:","")</f>
        <v/>
      </c>
      <c r="F27" s="56"/>
      <c r="G27" s="60"/>
      <c r="H27" s="63"/>
      <c r="I27" s="24" t="str">
        <f>IF(J24="Mädchen",C27,"")</f>
        <v/>
      </c>
    </row>
    <row r="28" spans="1:10" x14ac:dyDescent="0.25">
      <c r="A28" s="66"/>
      <c r="B28" s="66"/>
      <c r="C28" s="29" t="s">
        <v>47</v>
      </c>
      <c r="D28" s="15" t="s">
        <v>47</v>
      </c>
      <c r="E28" s="58"/>
      <c r="F28" s="20" t="str">
        <f>IF(J24="Mädchen",C27,"")</f>
        <v/>
      </c>
      <c r="G28" s="60"/>
      <c r="H28" s="63"/>
      <c r="I28" s="17" t="str">
        <f>IF(J24="Mädchen","vor Zeugung","")</f>
        <v/>
      </c>
    </row>
    <row r="29" spans="1:10" ht="13.8" thickBot="1" x14ac:dyDescent="0.3">
      <c r="A29" s="67"/>
      <c r="B29" s="67"/>
      <c r="C29" s="30" t="str">
        <f>IF(C25="","",VLOOKUP(C25,'Berechnung MP'!$A$1:$C$4384,3,0))</f>
        <v>Mädchen</v>
      </c>
      <c r="D29" s="39" t="str">
        <f>IF(D25="","",VLOOKUP(D25,'Berechnung MP'!$A$1:$C$4384,3,0))</f>
        <v/>
      </c>
      <c r="E29" s="19" t="str">
        <f>IF(J24="Mädchen",C27,"")</f>
        <v/>
      </c>
      <c r="F29" s="21" t="str">
        <f>IF(J24="Mädchen","direkt vor Zeugung","")</f>
        <v/>
      </c>
      <c r="G29" s="61"/>
      <c r="H29" s="64"/>
      <c r="I29" s="25"/>
    </row>
    <row r="30" spans="1:10" x14ac:dyDescent="0.25">
      <c r="A30" s="72" t="s">
        <v>10</v>
      </c>
      <c r="B30" s="65" t="str">
        <f>IF(J30="Mädchen","Klassiche Stellung","")</f>
        <v>Klassiche Stellung</v>
      </c>
      <c r="C30" s="27" t="s">
        <v>45</v>
      </c>
      <c r="D30" s="13" t="s">
        <v>45</v>
      </c>
      <c r="E30" s="16" t="s">
        <v>48</v>
      </c>
      <c r="F30" s="55" t="str">
        <f>IF(J30="Mädchen","Natur-Jogurt-Tampon oder Weißer Essig Spülung am","")</f>
        <v>Natur-Jogurt-Tampon oder Weißer Essig Spülung am</v>
      </c>
      <c r="G30" s="59" t="str">
        <f>IF('AJ Berechnung CE'!B25="J","Junge",IF('AJ Berechnung CE'!B25="M","Mädchen",""))</f>
        <v/>
      </c>
      <c r="H30" s="62" t="str">
        <f>IF('AJ Berechnung CE'!C25="J","Junge",IF('AJ Berechnung CE'!C25="M","Mädchen",""))</f>
        <v>Mädchen</v>
      </c>
      <c r="I30" s="55" t="str">
        <f>IF(J30="Mädchen","Mann: heißes Bad am","")</f>
        <v>Mann: heißes Bad am</v>
      </c>
      <c r="J30" s="45" t="str">
        <f>IF(C31&lt;=$G$5,G30,H30)</f>
        <v>Mädchen</v>
      </c>
    </row>
    <row r="31" spans="1:10" x14ac:dyDescent="0.25">
      <c r="A31" s="66"/>
      <c r="B31" s="66"/>
      <c r="C31" s="28">
        <f>VLOOKUP(A30,'AJ Berechnung ES'!$K$8:$M$19,2,0)</f>
        <v>46157</v>
      </c>
      <c r="D31" s="14" t="str">
        <f>VLOOKUP(A30,'AJ Berechnung ES'!$K$8:$M$19,3,0)</f>
        <v/>
      </c>
      <c r="E31" s="17" t="str">
        <f>IF(J30="Mädchen","kein Orgasmus","")</f>
        <v>kein Orgasmus</v>
      </c>
      <c r="F31" s="56"/>
      <c r="G31" s="60"/>
      <c r="H31" s="63"/>
      <c r="I31" s="57"/>
    </row>
    <row r="32" spans="1:10" x14ac:dyDescent="0.25">
      <c r="A32" s="66"/>
      <c r="B32" s="66"/>
      <c r="C32" s="29" t="s">
        <v>46</v>
      </c>
      <c r="D32" s="15" t="s">
        <v>46</v>
      </c>
      <c r="E32" s="18" t="s">
        <v>49</v>
      </c>
      <c r="F32" s="56"/>
      <c r="G32" s="60"/>
      <c r="H32" s="63"/>
      <c r="I32" s="57"/>
    </row>
    <row r="33" spans="1:10" x14ac:dyDescent="0.25">
      <c r="A33" s="66"/>
      <c r="B33" s="66"/>
      <c r="C33" s="28">
        <f>IF(C31="","",C31-3)</f>
        <v>46154</v>
      </c>
      <c r="D33" s="38" t="str">
        <f>IF(D31="","",D31-3)</f>
        <v/>
      </c>
      <c r="E33" s="57" t="str">
        <f>IF(J30="Mädchen","Täglich min. 1  Woche lang vor dem:","")</f>
        <v>Täglich min. 1  Woche lang vor dem:</v>
      </c>
      <c r="F33" s="56"/>
      <c r="G33" s="60"/>
      <c r="H33" s="63"/>
      <c r="I33" s="24">
        <f>IF(J30="Mädchen",C33,"")</f>
        <v>46154</v>
      </c>
    </row>
    <row r="34" spans="1:10" x14ac:dyDescent="0.25">
      <c r="A34" s="66"/>
      <c r="B34" s="66"/>
      <c r="C34" s="29" t="s">
        <v>47</v>
      </c>
      <c r="D34" s="15" t="s">
        <v>47</v>
      </c>
      <c r="E34" s="58"/>
      <c r="F34" s="20">
        <f>IF(J30="Mädchen",C33,"")</f>
        <v>46154</v>
      </c>
      <c r="G34" s="60"/>
      <c r="H34" s="63"/>
      <c r="I34" s="17" t="str">
        <f>IF(J30="Mädchen","vor Zeugung","")</f>
        <v>vor Zeugung</v>
      </c>
    </row>
    <row r="35" spans="1:10" ht="13.8" thickBot="1" x14ac:dyDescent="0.3">
      <c r="A35" s="67"/>
      <c r="B35" s="67"/>
      <c r="C35" s="30" t="str">
        <f>IF(C31="","",VLOOKUP(C31,'Berechnung MP'!$A$1:$C$4384,3,0))</f>
        <v>Junge</v>
      </c>
      <c r="D35" s="39" t="str">
        <f>IF(D31="","",VLOOKUP(D31,'Berechnung MP'!$A$1:$C$4384,3,0))</f>
        <v/>
      </c>
      <c r="E35" s="19">
        <f>IF(J30="Mädchen",C33,"")</f>
        <v>46154</v>
      </c>
      <c r="F35" s="21" t="str">
        <f>IF(J30="Mädchen","direkt vor Zeugung","")</f>
        <v>direkt vor Zeugung</v>
      </c>
      <c r="G35" s="61"/>
      <c r="H35" s="64"/>
      <c r="I35" s="25"/>
    </row>
    <row r="36" spans="1:10" x14ac:dyDescent="0.25">
      <c r="A36" s="72" t="s">
        <v>11</v>
      </c>
      <c r="B36" s="65" t="str">
        <f>IF(J36="Mädchen","Klassiche Stellung","")</f>
        <v>Klassiche Stellung</v>
      </c>
      <c r="C36" s="27" t="s">
        <v>45</v>
      </c>
      <c r="D36" s="13" t="s">
        <v>45</v>
      </c>
      <c r="E36" s="16" t="s">
        <v>48</v>
      </c>
      <c r="F36" s="55" t="str">
        <f>IF(J36="Mädchen","Natur-Jogurt-Tampon oder Weißer Essig Spülung am","")</f>
        <v>Natur-Jogurt-Tampon oder Weißer Essig Spülung am</v>
      </c>
      <c r="G36" s="59" t="str">
        <f>IF('AJ Berechnung CE'!B26="J","Junge",IF('AJ Berechnung CE'!B26="M","Mädchen",""))</f>
        <v/>
      </c>
      <c r="H36" s="62" t="str">
        <f>IF('AJ Berechnung CE'!C26="J","Junge",IF('AJ Berechnung CE'!C26="M","Mädchen",""))</f>
        <v>Mädchen</v>
      </c>
      <c r="I36" s="55" t="str">
        <f>IF(J36="Mädchen","Mann: heißes Bad am","")</f>
        <v>Mann: heißes Bad am</v>
      </c>
      <c r="J36" s="45" t="str">
        <f>IF(C37&lt;=$G$5,G36,H36)</f>
        <v>Mädchen</v>
      </c>
    </row>
    <row r="37" spans="1:10" x14ac:dyDescent="0.25">
      <c r="A37" s="66"/>
      <c r="B37" s="66"/>
      <c r="C37" s="28">
        <f>VLOOKUP(A36,'AJ Berechnung ES'!$K$8:$M$19,2,0)</f>
        <v>46184</v>
      </c>
      <c r="D37" s="14" t="str">
        <f>VLOOKUP(A36,'AJ Berechnung ES'!$K$8:$M$19,3,0)</f>
        <v/>
      </c>
      <c r="E37" s="17" t="str">
        <f>IF(J36="Mädchen","kein Orgasmus","")</f>
        <v>kein Orgasmus</v>
      </c>
      <c r="F37" s="56"/>
      <c r="G37" s="60"/>
      <c r="H37" s="63"/>
      <c r="I37" s="57"/>
    </row>
    <row r="38" spans="1:10" x14ac:dyDescent="0.25">
      <c r="A38" s="66"/>
      <c r="B38" s="66"/>
      <c r="C38" s="29" t="s">
        <v>46</v>
      </c>
      <c r="D38" s="15" t="s">
        <v>46</v>
      </c>
      <c r="E38" s="18" t="s">
        <v>49</v>
      </c>
      <c r="F38" s="56"/>
      <c r="G38" s="60"/>
      <c r="H38" s="63"/>
      <c r="I38" s="57"/>
    </row>
    <row r="39" spans="1:10" ht="12.75" customHeight="1" x14ac:dyDescent="0.25">
      <c r="A39" s="66"/>
      <c r="B39" s="66"/>
      <c r="C39" s="28">
        <f>IF(C37="","",C37-3)</f>
        <v>46181</v>
      </c>
      <c r="D39" s="38" t="str">
        <f>IF(D37="","",D37-3)</f>
        <v/>
      </c>
      <c r="E39" s="57" t="str">
        <f>IF(J36="Mädchen","Täglich min. 1  Woche lang vor dem:","")</f>
        <v>Täglich min. 1  Woche lang vor dem:</v>
      </c>
      <c r="F39" s="56"/>
      <c r="G39" s="60"/>
      <c r="H39" s="63"/>
      <c r="I39" s="24">
        <f>IF(J36="Mädchen",C39,"")</f>
        <v>46181</v>
      </c>
    </row>
    <row r="40" spans="1:10" x14ac:dyDescent="0.25">
      <c r="A40" s="66"/>
      <c r="B40" s="66"/>
      <c r="C40" s="29" t="s">
        <v>47</v>
      </c>
      <c r="D40" s="15" t="s">
        <v>47</v>
      </c>
      <c r="E40" s="58"/>
      <c r="F40" s="20">
        <f>IF(J36="Mädchen",C39,"")</f>
        <v>46181</v>
      </c>
      <c r="G40" s="60"/>
      <c r="H40" s="63"/>
      <c r="I40" s="17" t="str">
        <f>IF(J36="Mädchen","vor Zeugung","")</f>
        <v>vor Zeugung</v>
      </c>
    </row>
    <row r="41" spans="1:10" ht="13.8" thickBot="1" x14ac:dyDescent="0.3">
      <c r="A41" s="67"/>
      <c r="B41" s="67"/>
      <c r="C41" s="30" t="str">
        <f>IF(C37="","",VLOOKUP(C37,'Berechnung MP'!$A$1:$C$4384,3,0))</f>
        <v>Junge</v>
      </c>
      <c r="D41" s="39" t="str">
        <f>IF(D37="","",VLOOKUP(D37,'Berechnung MP'!$A$1:$C$4384,3,0))</f>
        <v/>
      </c>
      <c r="E41" s="19">
        <f>IF(J36="Mädchen",C39,"")</f>
        <v>46181</v>
      </c>
      <c r="F41" s="21" t="str">
        <f>IF(J36="Mädchen","direkt vor Zeugung","")</f>
        <v>direkt vor Zeugung</v>
      </c>
      <c r="G41" s="61"/>
      <c r="H41" s="64"/>
      <c r="I41" s="25"/>
    </row>
    <row r="42" spans="1:10" x14ac:dyDescent="0.25">
      <c r="A42" s="72" t="s">
        <v>12</v>
      </c>
      <c r="B42" s="65" t="str">
        <f>IF(J42="Mädchen","Klassiche Stellung","")</f>
        <v>Klassiche Stellung</v>
      </c>
      <c r="C42" s="27" t="s">
        <v>45</v>
      </c>
      <c r="D42" s="13" t="s">
        <v>45</v>
      </c>
      <c r="E42" s="16" t="s">
        <v>48</v>
      </c>
      <c r="F42" s="55" t="str">
        <f>IF(J42="Mädchen","Natur-Jogurt-Tampon oder Weißer Essig Spülung am","")</f>
        <v>Natur-Jogurt-Tampon oder Weißer Essig Spülung am</v>
      </c>
      <c r="G42" s="59" t="str">
        <f>IF('AJ Berechnung CE'!B27="J","Junge",IF('AJ Berechnung CE'!B27="M","Mädchen",""))</f>
        <v/>
      </c>
      <c r="H42" s="62" t="str">
        <f>IF('AJ Berechnung CE'!C27="J","Junge",IF('AJ Berechnung CE'!C27="M","Mädchen",""))</f>
        <v>Mädchen</v>
      </c>
      <c r="I42" s="55" t="str">
        <f>IF(J42="Mädchen","Mann: heißes Bad am","")</f>
        <v>Mann: heißes Bad am</v>
      </c>
      <c r="J42" s="45" t="str">
        <f>IF(C43&lt;=$G$5,G42,H42)</f>
        <v>Mädchen</v>
      </c>
    </row>
    <row r="43" spans="1:10" x14ac:dyDescent="0.25">
      <c r="A43" s="66"/>
      <c r="B43" s="66"/>
      <c r="C43" s="28">
        <f>VLOOKUP(A42,'AJ Berechnung ES'!$K$8:$M$19,2,0)</f>
        <v>46211</v>
      </c>
      <c r="D43" s="14" t="str">
        <f>VLOOKUP(A42,'AJ Berechnung ES'!$K$8:$M$19,3,0)</f>
        <v/>
      </c>
      <c r="E43" s="17" t="str">
        <f>IF(J42="Mädchen","kein Orgasmus","")</f>
        <v>kein Orgasmus</v>
      </c>
      <c r="F43" s="56"/>
      <c r="G43" s="60"/>
      <c r="H43" s="63"/>
      <c r="I43" s="57"/>
    </row>
    <row r="44" spans="1:10" x14ac:dyDescent="0.25">
      <c r="A44" s="66"/>
      <c r="B44" s="66"/>
      <c r="C44" s="29" t="s">
        <v>46</v>
      </c>
      <c r="D44" s="15" t="s">
        <v>46</v>
      </c>
      <c r="E44" s="18" t="s">
        <v>49</v>
      </c>
      <c r="F44" s="56"/>
      <c r="G44" s="60"/>
      <c r="H44" s="63"/>
      <c r="I44" s="57"/>
    </row>
    <row r="45" spans="1:10" x14ac:dyDescent="0.25">
      <c r="A45" s="66"/>
      <c r="B45" s="66"/>
      <c r="C45" s="28">
        <f>IF(C43="","",C43-3)</f>
        <v>46208</v>
      </c>
      <c r="D45" s="38" t="str">
        <f>IF(D43="","",D43-3)</f>
        <v/>
      </c>
      <c r="E45" s="57" t="str">
        <f>IF(J42="Mädchen","Täglich min. 1  Woche lang vor dem:","")</f>
        <v>Täglich min. 1  Woche lang vor dem:</v>
      </c>
      <c r="F45" s="56"/>
      <c r="G45" s="60"/>
      <c r="H45" s="63"/>
      <c r="I45" s="24">
        <f>IF(J42="Mädchen",C45,"")</f>
        <v>46208</v>
      </c>
    </row>
    <row r="46" spans="1:10" x14ac:dyDescent="0.25">
      <c r="A46" s="66"/>
      <c r="B46" s="66"/>
      <c r="C46" s="29" t="s">
        <v>47</v>
      </c>
      <c r="D46" s="15" t="s">
        <v>47</v>
      </c>
      <c r="E46" s="58"/>
      <c r="F46" s="20">
        <f>IF(J42="Mädchen",C45,"")</f>
        <v>46208</v>
      </c>
      <c r="G46" s="60"/>
      <c r="H46" s="63"/>
      <c r="I46" s="17" t="str">
        <f>IF(J42="Mädchen","vor Zeugung","")</f>
        <v>vor Zeugung</v>
      </c>
    </row>
    <row r="47" spans="1:10" ht="13.8" thickBot="1" x14ac:dyDescent="0.3">
      <c r="A47" s="67"/>
      <c r="B47" s="67"/>
      <c r="C47" s="30" t="str">
        <f>IF(C43="","",VLOOKUP(C43,'Berechnung MP'!$A$1:$C$4384,3,0))</f>
        <v>Junge</v>
      </c>
      <c r="D47" s="39" t="str">
        <f>IF(D43="","",VLOOKUP(D43,'Berechnung MP'!$A$1:$C$4384,3,0))</f>
        <v/>
      </c>
      <c r="E47" s="19">
        <f>IF(J42="Mädchen",C45,"")</f>
        <v>46208</v>
      </c>
      <c r="F47" s="21" t="str">
        <f>IF(J42="Mädchen","direkt vor Zeugung","")</f>
        <v>direkt vor Zeugung</v>
      </c>
      <c r="G47" s="61"/>
      <c r="H47" s="64"/>
      <c r="I47" s="25"/>
    </row>
    <row r="48" spans="1:10" x14ac:dyDescent="0.25">
      <c r="A48" s="72" t="s">
        <v>13</v>
      </c>
      <c r="B48" s="65" t="str">
        <f>IF(J48="Mädchen","Klassiche Stellung","")</f>
        <v/>
      </c>
      <c r="C48" s="27" t="s">
        <v>45</v>
      </c>
      <c r="D48" s="13" t="s">
        <v>45</v>
      </c>
      <c r="E48" s="16" t="s">
        <v>48</v>
      </c>
      <c r="F48" s="55" t="str">
        <f>IF(J48="Mädchen","Natur-Jogurt-Tampon oder Weißer Essig Spülung am","")</f>
        <v/>
      </c>
      <c r="G48" s="59" t="str">
        <f>IF('AJ Berechnung CE'!B28="J","Junge",IF('AJ Berechnung CE'!B28="M","Mädchen",""))</f>
        <v/>
      </c>
      <c r="H48" s="62" t="str">
        <f>IF('AJ Berechnung CE'!C28="J","Junge",IF('AJ Berechnung CE'!C28="M","Mädchen",""))</f>
        <v>Junge</v>
      </c>
      <c r="I48" s="55" t="str">
        <f>IF(J48="Mädchen","Mann: heißes Bad am","")</f>
        <v/>
      </c>
      <c r="J48" s="45" t="str">
        <f>IF(C49&lt;=$G$5,G48,H48)</f>
        <v>Junge</v>
      </c>
    </row>
    <row r="49" spans="1:10" x14ac:dyDescent="0.25">
      <c r="A49" s="66"/>
      <c r="B49" s="66"/>
      <c r="C49" s="28">
        <f>VLOOKUP(A48,'AJ Berechnung ES'!$K$8:$M$19,2,0)</f>
        <v>46238</v>
      </c>
      <c r="D49" s="14">
        <f>VLOOKUP(A48,'AJ Berechnung ES'!$K$8:$M$19,3,0)</f>
        <v>46265</v>
      </c>
      <c r="E49" s="17" t="str">
        <f>IF(J48="Mädchen","kein Orgasmus","")</f>
        <v/>
      </c>
      <c r="F49" s="56"/>
      <c r="G49" s="60"/>
      <c r="H49" s="63"/>
      <c r="I49" s="57"/>
    </row>
    <row r="50" spans="1:10" x14ac:dyDescent="0.25">
      <c r="A50" s="66"/>
      <c r="B50" s="66"/>
      <c r="C50" s="29" t="s">
        <v>46</v>
      </c>
      <c r="D50" s="15" t="s">
        <v>46</v>
      </c>
      <c r="E50" s="18" t="s">
        <v>49</v>
      </c>
      <c r="F50" s="56"/>
      <c r="G50" s="60"/>
      <c r="H50" s="63"/>
      <c r="I50" s="57"/>
    </row>
    <row r="51" spans="1:10" ht="12.75" customHeight="1" x14ac:dyDescent="0.25">
      <c r="A51" s="66"/>
      <c r="B51" s="66"/>
      <c r="C51" s="28">
        <f>IF(C49="","",C49-3)</f>
        <v>46235</v>
      </c>
      <c r="D51" s="38">
        <f>IF(D49="","",D49-3)</f>
        <v>46262</v>
      </c>
      <c r="E51" s="57" t="str">
        <f>IF(J48="Mädchen","Täglich min. 1  Woche lang vor dem:","")</f>
        <v/>
      </c>
      <c r="F51" s="56"/>
      <c r="G51" s="60"/>
      <c r="H51" s="63"/>
      <c r="I51" s="24" t="str">
        <f>IF(J48="Mädchen",C51,"")</f>
        <v/>
      </c>
    </row>
    <row r="52" spans="1:10" x14ac:dyDescent="0.25">
      <c r="A52" s="66"/>
      <c r="B52" s="66"/>
      <c r="C52" s="29" t="s">
        <v>47</v>
      </c>
      <c r="D52" s="15" t="s">
        <v>47</v>
      </c>
      <c r="E52" s="58"/>
      <c r="F52" s="20" t="str">
        <f>IF(J48="Mädchen",C51,"")</f>
        <v/>
      </c>
      <c r="G52" s="60"/>
      <c r="H52" s="63"/>
      <c r="I52" s="17" t="str">
        <f>IF(J48="Mädchen","vor Zeugung","")</f>
        <v/>
      </c>
    </row>
    <row r="53" spans="1:10" ht="13.8" thickBot="1" x14ac:dyDescent="0.3">
      <c r="A53" s="67"/>
      <c r="B53" s="67"/>
      <c r="C53" s="30" t="str">
        <f>IF(C49="","",VLOOKUP(C49,'Berechnung MP'!$A$1:$C$4384,3,0))</f>
        <v>Junge</v>
      </c>
      <c r="D53" s="39" t="str">
        <f>IF(D49="","",VLOOKUP(D49,'Berechnung MP'!$A$1:$C$4384,3,0))</f>
        <v>Junge</v>
      </c>
      <c r="E53" s="19" t="str">
        <f>IF(J48="Mädchen",C51,"")</f>
        <v/>
      </c>
      <c r="F53" s="21" t="str">
        <f>IF(J48="Mädchen","direkt vor Zeugung","")</f>
        <v/>
      </c>
      <c r="G53" s="61"/>
      <c r="H53" s="64"/>
      <c r="I53" s="25"/>
    </row>
    <row r="54" spans="1:10" x14ac:dyDescent="0.25">
      <c r="A54" s="72" t="s">
        <v>14</v>
      </c>
      <c r="B54" s="65" t="str">
        <f>IF(J54="Mädchen","Klassiche Stellung","")</f>
        <v>Klassiche Stellung</v>
      </c>
      <c r="C54" s="27" t="s">
        <v>45</v>
      </c>
      <c r="D54" s="13" t="s">
        <v>45</v>
      </c>
      <c r="E54" s="16" t="s">
        <v>48</v>
      </c>
      <c r="F54" s="55" t="str">
        <f>IF(J54="Mädchen","Natur-Jogurt-Tampon oder Weißer Essig Spülung am","")</f>
        <v>Natur-Jogurt-Tampon oder Weißer Essig Spülung am</v>
      </c>
      <c r="G54" s="59" t="str">
        <f>IF('AJ Berechnung CE'!B29="J","Junge",IF('AJ Berechnung CE'!B29="M","Mädchen",""))</f>
        <v/>
      </c>
      <c r="H54" s="62" t="str">
        <f>IF('AJ Berechnung CE'!C29="J","Junge",IF('AJ Berechnung CE'!C29="M","Mädchen",""))</f>
        <v>Mädchen</v>
      </c>
      <c r="I54" s="55" t="str">
        <f>IF(J54="Mädchen","Mann: heißes Bad am","")</f>
        <v>Mann: heißes Bad am</v>
      </c>
      <c r="J54" s="45" t="str">
        <f>IF(C55&lt;=$G$5,G54,H54)</f>
        <v>Mädchen</v>
      </c>
    </row>
    <row r="55" spans="1:10" x14ac:dyDescent="0.25">
      <c r="A55" s="66"/>
      <c r="B55" s="66"/>
      <c r="C55" s="28">
        <f>VLOOKUP(A54,'AJ Berechnung ES'!$K$8:$M$19,2,0)</f>
        <v>46292</v>
      </c>
      <c r="D55" s="14" t="str">
        <f>VLOOKUP(A54,'AJ Berechnung ES'!$K$8:$M$19,3,0)</f>
        <v/>
      </c>
      <c r="E55" s="17" t="str">
        <f>IF(J54="Mädchen","kein Orgasmus","")</f>
        <v>kein Orgasmus</v>
      </c>
      <c r="F55" s="56"/>
      <c r="G55" s="60"/>
      <c r="H55" s="63"/>
      <c r="I55" s="57"/>
    </row>
    <row r="56" spans="1:10" x14ac:dyDescent="0.25">
      <c r="A56" s="66"/>
      <c r="B56" s="66"/>
      <c r="C56" s="29" t="s">
        <v>46</v>
      </c>
      <c r="D56" s="15" t="s">
        <v>46</v>
      </c>
      <c r="E56" s="18" t="s">
        <v>49</v>
      </c>
      <c r="F56" s="56"/>
      <c r="G56" s="60"/>
      <c r="H56" s="63"/>
      <c r="I56" s="57"/>
    </row>
    <row r="57" spans="1:10" x14ac:dyDescent="0.25">
      <c r="A57" s="66"/>
      <c r="B57" s="66"/>
      <c r="C57" s="28">
        <f>IF(C55="","",C55-3)</f>
        <v>46289</v>
      </c>
      <c r="D57" s="38" t="str">
        <f>IF(D55="","",D55-3)</f>
        <v/>
      </c>
      <c r="E57" s="57" t="str">
        <f>IF(J54="Mädchen","Täglich min. 1  Woche lang vor dem:","")</f>
        <v>Täglich min. 1  Woche lang vor dem:</v>
      </c>
      <c r="F57" s="56"/>
      <c r="G57" s="60"/>
      <c r="H57" s="63"/>
      <c r="I57" s="24">
        <f>IF(J54="Mädchen",C57,"")</f>
        <v>46289</v>
      </c>
    </row>
    <row r="58" spans="1:10" x14ac:dyDescent="0.25">
      <c r="A58" s="66"/>
      <c r="B58" s="66"/>
      <c r="C58" s="29" t="s">
        <v>47</v>
      </c>
      <c r="D58" s="15" t="s">
        <v>47</v>
      </c>
      <c r="E58" s="58"/>
      <c r="F58" s="20">
        <f>IF(J54="Mädchen",C57,"")</f>
        <v>46289</v>
      </c>
      <c r="G58" s="60"/>
      <c r="H58" s="63"/>
      <c r="I58" s="17" t="str">
        <f>IF(J54="Mädchen","vor Zeugung","")</f>
        <v>vor Zeugung</v>
      </c>
    </row>
    <row r="59" spans="1:10" ht="13.8" thickBot="1" x14ac:dyDescent="0.3">
      <c r="A59" s="67"/>
      <c r="B59" s="67"/>
      <c r="C59" s="30" t="str">
        <f>IF(C55="","",VLOOKUP(C55,'Berechnung MP'!$A$1:$C$4384,3,0))</f>
        <v>Junge</v>
      </c>
      <c r="D59" s="39" t="str">
        <f>IF(D55="","",VLOOKUP(D55,'Berechnung MP'!$A$1:$C$4384,3,0))</f>
        <v/>
      </c>
      <c r="E59" s="19">
        <f>IF(J54="Mädchen",C57,"")</f>
        <v>46289</v>
      </c>
      <c r="F59" s="21" t="str">
        <f>IF(J54="Mädchen","direkt vor Zeugung","")</f>
        <v>direkt vor Zeugung</v>
      </c>
      <c r="G59" s="61"/>
      <c r="H59" s="64"/>
      <c r="I59" s="25"/>
    </row>
    <row r="60" spans="1:10" x14ac:dyDescent="0.25">
      <c r="A60" s="72" t="s">
        <v>15</v>
      </c>
      <c r="B60" s="65" t="str">
        <f>IF(J60="Mädchen","Klassiche Stellung","")</f>
        <v>Klassiche Stellung</v>
      </c>
      <c r="C60" s="27" t="s">
        <v>45</v>
      </c>
      <c r="D60" s="13" t="s">
        <v>45</v>
      </c>
      <c r="E60" s="16" t="s">
        <v>48</v>
      </c>
      <c r="F60" s="55" t="str">
        <f>IF(J60="Mädchen","Natur-Jogurt-Tampon oder Weißer Essig Spülung am","")</f>
        <v>Natur-Jogurt-Tampon oder Weißer Essig Spülung am</v>
      </c>
      <c r="G60" s="59" t="str">
        <f>IF('AJ Berechnung CE'!B30="J","Junge",IF('AJ Berechnung CE'!B30="M","Mädchen",""))</f>
        <v/>
      </c>
      <c r="H60" s="62" t="str">
        <f>IF('AJ Berechnung CE'!C30="J","Junge",IF('AJ Berechnung CE'!C30="M","Mädchen",""))</f>
        <v>Mädchen</v>
      </c>
      <c r="I60" s="55" t="str">
        <f>IF(J60="Mädchen","Mann: heißes Bad am","")</f>
        <v>Mann: heißes Bad am</v>
      </c>
      <c r="J60" s="45" t="str">
        <f>IF(C61&lt;=$G$5,G60,H60)</f>
        <v>Mädchen</v>
      </c>
    </row>
    <row r="61" spans="1:10" x14ac:dyDescent="0.25">
      <c r="A61" s="66"/>
      <c r="B61" s="66"/>
      <c r="C61" s="28">
        <f>VLOOKUP(A60,'AJ Berechnung ES'!$K$8:$M$19,2,0)</f>
        <v>46319</v>
      </c>
      <c r="D61" s="14" t="str">
        <f>VLOOKUP(A60,'AJ Berechnung ES'!$K$8:$M$19,3,0)</f>
        <v/>
      </c>
      <c r="E61" s="17" t="str">
        <f>IF(J60="Mädchen","kein Orgasmus","")</f>
        <v>kein Orgasmus</v>
      </c>
      <c r="F61" s="56"/>
      <c r="G61" s="60"/>
      <c r="H61" s="63"/>
      <c r="I61" s="57"/>
    </row>
    <row r="62" spans="1:10" x14ac:dyDescent="0.25">
      <c r="A62" s="66"/>
      <c r="B62" s="66"/>
      <c r="C62" s="29" t="s">
        <v>46</v>
      </c>
      <c r="D62" s="15" t="s">
        <v>46</v>
      </c>
      <c r="E62" s="18" t="s">
        <v>49</v>
      </c>
      <c r="F62" s="56"/>
      <c r="G62" s="60"/>
      <c r="H62" s="63"/>
      <c r="I62" s="57"/>
    </row>
    <row r="63" spans="1:10" x14ac:dyDescent="0.25">
      <c r="A63" s="66"/>
      <c r="B63" s="66"/>
      <c r="C63" s="28">
        <f>IF(C61="","",C61-3)</f>
        <v>46316</v>
      </c>
      <c r="D63" s="38" t="str">
        <f>IF(D61="","",D61-3)</f>
        <v/>
      </c>
      <c r="E63" s="57" t="str">
        <f>IF(J60="Mädchen","Täglich min. 1  Woche lang vor dem:","")</f>
        <v>Täglich min. 1  Woche lang vor dem:</v>
      </c>
      <c r="F63" s="56"/>
      <c r="G63" s="60"/>
      <c r="H63" s="63"/>
      <c r="I63" s="24">
        <f>IF(J60="Mädchen",C63,"")</f>
        <v>46316</v>
      </c>
    </row>
    <row r="64" spans="1:10" x14ac:dyDescent="0.25">
      <c r="A64" s="66"/>
      <c r="B64" s="66"/>
      <c r="C64" s="29" t="s">
        <v>47</v>
      </c>
      <c r="D64" s="15" t="s">
        <v>47</v>
      </c>
      <c r="E64" s="58"/>
      <c r="F64" s="20">
        <f>IF(J60="Mädchen",C63,"")</f>
        <v>46316</v>
      </c>
      <c r="G64" s="60"/>
      <c r="H64" s="63"/>
      <c r="I64" s="17" t="str">
        <f>IF(J60="Mädchen","vor Zeugung","")</f>
        <v>vor Zeugung</v>
      </c>
    </row>
    <row r="65" spans="1:10" ht="13.8" thickBot="1" x14ac:dyDescent="0.3">
      <c r="A65" s="67"/>
      <c r="B65" s="67"/>
      <c r="C65" s="30" t="str">
        <f>IF(C61="","",VLOOKUP(C61,'Berechnung MP'!$A$1:$C$4384,3,0))</f>
        <v>Junge</v>
      </c>
      <c r="D65" s="39" t="str">
        <f>IF(D61="","",VLOOKUP(D61,'Berechnung MP'!$A$1:$C$4384,3,0))</f>
        <v/>
      </c>
      <c r="E65" s="19">
        <f>IF(J60="Mädchen",C63,"")</f>
        <v>46316</v>
      </c>
      <c r="F65" s="21" t="str">
        <f>IF(J60="Mädchen","direkt vor Zeugung","")</f>
        <v>direkt vor Zeugung</v>
      </c>
      <c r="G65" s="61"/>
      <c r="H65" s="64"/>
      <c r="I65" s="25"/>
    </row>
    <row r="66" spans="1:10" x14ac:dyDescent="0.25">
      <c r="A66" s="72" t="s">
        <v>16</v>
      </c>
      <c r="B66" s="65" t="str">
        <f>IF(J66="Mädchen","Klassiche Stellung","")</f>
        <v>Klassiche Stellung</v>
      </c>
      <c r="C66" s="27" t="s">
        <v>45</v>
      </c>
      <c r="D66" s="13" t="s">
        <v>45</v>
      </c>
      <c r="E66" s="16" t="s">
        <v>48</v>
      </c>
      <c r="F66" s="55" t="str">
        <f>IF(J66="Mädchen","Natur-Jogurt-Tampon oder Weißer Essig Spülung am","")</f>
        <v>Natur-Jogurt-Tampon oder Weißer Essig Spülung am</v>
      </c>
      <c r="G66" s="59" t="str">
        <f>IF('AJ Berechnung CE'!B31="J","Junge",IF('AJ Berechnung CE'!B31="M","Mädchen",""))</f>
        <v/>
      </c>
      <c r="H66" s="62" t="str">
        <f>IF('AJ Berechnung CE'!C31="J","Junge",IF('AJ Berechnung CE'!C31="M","Mädchen",""))</f>
        <v>Mädchen</v>
      </c>
      <c r="I66" s="55" t="str">
        <f>IF(J66="Mädchen","Mann: heißes Bad am","")</f>
        <v>Mann: heißes Bad am</v>
      </c>
      <c r="J66" s="45" t="str">
        <f>IF(C67&lt;=$G$5,G66,H66)</f>
        <v>Mädchen</v>
      </c>
    </row>
    <row r="67" spans="1:10" x14ac:dyDescent="0.25">
      <c r="A67" s="66"/>
      <c r="B67" s="66"/>
      <c r="C67" s="28">
        <f>VLOOKUP(A66,'AJ Berechnung ES'!$K$8:$M$19,2,0)</f>
        <v>46346</v>
      </c>
      <c r="D67" s="14" t="str">
        <f>VLOOKUP(A66,'AJ Berechnung ES'!$K$8:$M$19,3,0)</f>
        <v/>
      </c>
      <c r="E67" s="17" t="str">
        <f>IF(J66="Mädchen","kein Orgasmus","")</f>
        <v>kein Orgasmus</v>
      </c>
      <c r="F67" s="56"/>
      <c r="G67" s="60"/>
      <c r="H67" s="63"/>
      <c r="I67" s="57"/>
    </row>
    <row r="68" spans="1:10" x14ac:dyDescent="0.25">
      <c r="A68" s="66"/>
      <c r="B68" s="66"/>
      <c r="C68" s="29" t="s">
        <v>46</v>
      </c>
      <c r="D68" s="15" t="s">
        <v>46</v>
      </c>
      <c r="E68" s="18" t="s">
        <v>49</v>
      </c>
      <c r="F68" s="56"/>
      <c r="G68" s="60"/>
      <c r="H68" s="63"/>
      <c r="I68" s="57"/>
    </row>
    <row r="69" spans="1:10" x14ac:dyDescent="0.25">
      <c r="A69" s="66"/>
      <c r="B69" s="66"/>
      <c r="C69" s="28">
        <f>IF(C67="","",C67-3)</f>
        <v>46343</v>
      </c>
      <c r="D69" s="38" t="str">
        <f>IF(D67="","",D67-3)</f>
        <v/>
      </c>
      <c r="E69" s="57" t="str">
        <f>IF(J66="Mädchen","Täglich min. 1  Woche lang vor dem:","")</f>
        <v>Täglich min. 1  Woche lang vor dem:</v>
      </c>
      <c r="F69" s="56"/>
      <c r="G69" s="60"/>
      <c r="H69" s="63"/>
      <c r="I69" s="24">
        <f>IF(J66="Mädchen",C69,"")</f>
        <v>46343</v>
      </c>
    </row>
    <row r="70" spans="1:10" x14ac:dyDescent="0.25">
      <c r="A70" s="66"/>
      <c r="B70" s="66"/>
      <c r="C70" s="29" t="s">
        <v>47</v>
      </c>
      <c r="D70" s="15" t="s">
        <v>47</v>
      </c>
      <c r="E70" s="58"/>
      <c r="F70" s="20">
        <f>IF(J66="Mädchen",C69,"")</f>
        <v>46343</v>
      </c>
      <c r="G70" s="60"/>
      <c r="H70" s="63"/>
      <c r="I70" s="17" t="str">
        <f>IF(J66="Mädchen","vor Zeugung","")</f>
        <v>vor Zeugung</v>
      </c>
    </row>
    <row r="71" spans="1:10" ht="13.8" thickBot="1" x14ac:dyDescent="0.3">
      <c r="A71" s="67"/>
      <c r="B71" s="67"/>
      <c r="C71" s="30" t="str">
        <f>IF(C67="","",VLOOKUP(C67,'Berechnung MP'!$A$1:$C$4384,3,0))</f>
        <v>Mädchen</v>
      </c>
      <c r="D71" s="39" t="str">
        <f>IF(D67="","",VLOOKUP(D67,'Berechnung MP'!$A$1:$C$4384,3,0))</f>
        <v/>
      </c>
      <c r="E71" s="19">
        <f>IF(J66="Mädchen",C69,"")</f>
        <v>46343</v>
      </c>
      <c r="F71" s="21" t="str">
        <f>IF(J66="Mädchen","direkt vor Zeugung","")</f>
        <v>direkt vor Zeugung</v>
      </c>
      <c r="G71" s="61"/>
      <c r="H71" s="64"/>
      <c r="I71" s="25"/>
    </row>
    <row r="72" spans="1:10" x14ac:dyDescent="0.25">
      <c r="A72" s="72" t="s">
        <v>17</v>
      </c>
      <c r="B72" s="65" t="str">
        <f>IF(J72="Mädchen","Klassiche Stellung","")</f>
        <v/>
      </c>
      <c r="C72" s="27" t="s">
        <v>45</v>
      </c>
      <c r="D72" s="13" t="s">
        <v>45</v>
      </c>
      <c r="E72" s="16" t="s">
        <v>48</v>
      </c>
      <c r="F72" s="55" t="str">
        <f>IF(J72="Mädchen","Natur-Jogurt-Tampon oder Weißer Essig Spülung am","")</f>
        <v/>
      </c>
      <c r="G72" s="59" t="str">
        <f>IF('AJ Berechnung CE'!B32="J","Junge",IF('AJ Berechnung CE'!B32="M","Mädchen",""))</f>
        <v/>
      </c>
      <c r="H72" s="62" t="str">
        <f>IF('AJ Berechnung CE'!C32="J","Junge",IF('AJ Berechnung CE'!C32="M","Mädchen",""))</f>
        <v>Junge</v>
      </c>
      <c r="I72" s="55" t="str">
        <f>IF(J72="Mädchen","Mann: heißes Bad am","")</f>
        <v/>
      </c>
      <c r="J72" s="45" t="str">
        <f>IF(C73&lt;=$G$5,G72,H72)</f>
        <v>Junge</v>
      </c>
    </row>
    <row r="73" spans="1:10" x14ac:dyDescent="0.25">
      <c r="A73" s="66"/>
      <c r="B73" s="66"/>
      <c r="C73" s="28">
        <f>VLOOKUP(A72,'AJ Berechnung ES'!$K$8:$M$19,2,0)</f>
        <v>46373</v>
      </c>
      <c r="D73" s="14" t="str">
        <f>VLOOKUP(A72,'AJ Berechnung ES'!$K$8:$M$19,3,0)</f>
        <v/>
      </c>
      <c r="E73" s="17" t="str">
        <f>IF(J72="Mädchen","kein Orgasmus","")</f>
        <v/>
      </c>
      <c r="F73" s="56"/>
      <c r="G73" s="60"/>
      <c r="H73" s="63"/>
      <c r="I73" s="57"/>
    </row>
    <row r="74" spans="1:10" x14ac:dyDescent="0.25">
      <c r="A74" s="66"/>
      <c r="B74" s="66"/>
      <c r="C74" s="29" t="s">
        <v>46</v>
      </c>
      <c r="D74" s="15" t="s">
        <v>46</v>
      </c>
      <c r="E74" s="18" t="s">
        <v>49</v>
      </c>
      <c r="F74" s="56"/>
      <c r="G74" s="60"/>
      <c r="H74" s="63"/>
      <c r="I74" s="57"/>
    </row>
    <row r="75" spans="1:10" ht="12.75" customHeight="1" x14ac:dyDescent="0.25">
      <c r="A75" s="66"/>
      <c r="B75" s="66"/>
      <c r="C75" s="28">
        <f>IF(C73="","",C73-3)</f>
        <v>46370</v>
      </c>
      <c r="D75" s="38" t="str">
        <f>IF(D73="","",D73-3)</f>
        <v/>
      </c>
      <c r="E75" s="57" t="str">
        <f>IF(J72="Mädchen","Täglich min. 1  Woche lang vor dem:","")</f>
        <v/>
      </c>
      <c r="F75" s="56"/>
      <c r="G75" s="60"/>
      <c r="H75" s="63"/>
      <c r="I75" s="24" t="str">
        <f>IF(J72="Mädchen",C75,"")</f>
        <v/>
      </c>
    </row>
    <row r="76" spans="1:10" x14ac:dyDescent="0.25">
      <c r="A76" s="66"/>
      <c r="B76" s="66"/>
      <c r="C76" s="29" t="s">
        <v>47</v>
      </c>
      <c r="D76" s="15" t="s">
        <v>47</v>
      </c>
      <c r="E76" s="58"/>
      <c r="F76" s="20" t="str">
        <f>IF(J72="Mädchen",C75,"")</f>
        <v/>
      </c>
      <c r="G76" s="60"/>
      <c r="H76" s="63"/>
      <c r="I76" s="17" t="str">
        <f>IF(J72="Mädchen","vor Zeugung","")</f>
        <v/>
      </c>
    </row>
    <row r="77" spans="1:10" ht="13.8" thickBot="1" x14ac:dyDescent="0.3">
      <c r="A77" s="67"/>
      <c r="B77" s="67"/>
      <c r="C77" s="30" t="str">
        <f>IF(C73="","",VLOOKUP(C73,'Berechnung MP'!$A$1:$C$4384,3,0))</f>
        <v>Mädchen</v>
      </c>
      <c r="D77" s="39" t="str">
        <f>IF(D73="","",VLOOKUP(D73,'Berechnung MP'!$A$1:$C$4384,3,0))</f>
        <v/>
      </c>
      <c r="E77" s="19" t="str">
        <f>IF(J72="Mädchen",C75,"")</f>
        <v/>
      </c>
      <c r="F77" s="21" t="str">
        <f>IF(J72="Mädchen","direkt vor Zeugung","")</f>
        <v/>
      </c>
      <c r="G77" s="61"/>
      <c r="H77" s="64"/>
      <c r="I77" s="25"/>
    </row>
    <row r="78" spans="1:10" x14ac:dyDescent="0.25">
      <c r="E78" s="10"/>
    </row>
    <row r="79" spans="1:10" x14ac:dyDescent="0.25">
      <c r="C79" s="5"/>
      <c r="D79" s="5"/>
    </row>
    <row r="83" spans="3:4" x14ac:dyDescent="0.25">
      <c r="C83" s="5"/>
      <c r="D83" s="5"/>
    </row>
    <row r="85" spans="3:4" x14ac:dyDescent="0.25">
      <c r="C85" s="5"/>
      <c r="D85" s="5"/>
    </row>
    <row r="89" spans="3:4" x14ac:dyDescent="0.25">
      <c r="C89" s="5"/>
      <c r="D89" s="5"/>
    </row>
    <row r="91" spans="3:4" x14ac:dyDescent="0.25">
      <c r="C91" s="5"/>
      <c r="D91" s="5"/>
    </row>
    <row r="95" spans="3:4" x14ac:dyDescent="0.25">
      <c r="C95" s="5"/>
      <c r="D95" s="5"/>
    </row>
    <row r="97" spans="3:4" x14ac:dyDescent="0.25">
      <c r="C97" s="5"/>
      <c r="D97" s="5"/>
    </row>
    <row r="101" spans="3:4" x14ac:dyDescent="0.25">
      <c r="C101" s="5"/>
      <c r="D101" s="5"/>
    </row>
    <row r="103" spans="3:4" x14ac:dyDescent="0.25">
      <c r="C103" s="5"/>
      <c r="D103" s="5"/>
    </row>
    <row r="107" spans="3:4" x14ac:dyDescent="0.25">
      <c r="C107" s="5"/>
      <c r="D107" s="5"/>
    </row>
    <row r="109" spans="3:4" x14ac:dyDescent="0.25">
      <c r="C109" s="5"/>
      <c r="D109" s="5"/>
    </row>
  </sheetData>
  <sheetProtection algorithmName="SHA-512" hashValue="5GM1UDlq8HoDSl1UiAGavlZeXu2p1kSCyWJ3hn2t8Ujugf/H/ix0UfO2POA7LGaigYRrSWZuYO3z8MsLfBBZzA==" saltValue="8Cr/AeFyjwvqBFUkp1gKVg==" spinCount="100000" sheet="1" selectLockedCells="1"/>
  <mergeCells count="86">
    <mergeCell ref="A30:A35"/>
    <mergeCell ref="A36:A41"/>
    <mergeCell ref="A66:A71"/>
    <mergeCell ref="A72:A77"/>
    <mergeCell ref="A42:A47"/>
    <mergeCell ref="A48:A53"/>
    <mergeCell ref="A54:A59"/>
    <mergeCell ref="A60:A65"/>
    <mergeCell ref="A6:A11"/>
    <mergeCell ref="A12:A17"/>
    <mergeCell ref="B12:B17"/>
    <mergeCell ref="B6:B11"/>
    <mergeCell ref="A18:A23"/>
    <mergeCell ref="A24:A29"/>
    <mergeCell ref="B18:B23"/>
    <mergeCell ref="B72:B77"/>
    <mergeCell ref="F72:F75"/>
    <mergeCell ref="G72:G77"/>
    <mergeCell ref="G66:G71"/>
    <mergeCell ref="C3:D3"/>
    <mergeCell ref="C4:D4"/>
    <mergeCell ref="B54:B59"/>
    <mergeCell ref="F54:F57"/>
    <mergeCell ref="G54:G59"/>
    <mergeCell ref="E45:E46"/>
    <mergeCell ref="I54:I56"/>
    <mergeCell ref="E57:E58"/>
    <mergeCell ref="I60:I62"/>
    <mergeCell ref="I66:I68"/>
    <mergeCell ref="H60:H65"/>
    <mergeCell ref="I72:I74"/>
    <mergeCell ref="H72:H77"/>
    <mergeCell ref="H66:H71"/>
    <mergeCell ref="E75:E76"/>
    <mergeCell ref="F66:F69"/>
    <mergeCell ref="H54:H59"/>
    <mergeCell ref="E69:E70"/>
    <mergeCell ref="B60:B65"/>
    <mergeCell ref="F60:F63"/>
    <mergeCell ref="G60:G65"/>
    <mergeCell ref="E63:E64"/>
    <mergeCell ref="B66:B71"/>
    <mergeCell ref="B42:B47"/>
    <mergeCell ref="F42:F45"/>
    <mergeCell ref="B48:B53"/>
    <mergeCell ref="F48:F51"/>
    <mergeCell ref="G48:G53"/>
    <mergeCell ref="H48:H53"/>
    <mergeCell ref="G42:G47"/>
    <mergeCell ref="H42:H47"/>
    <mergeCell ref="E39:E40"/>
    <mergeCell ref="I30:I32"/>
    <mergeCell ref="E33:E34"/>
    <mergeCell ref="I36:I38"/>
    <mergeCell ref="I48:I50"/>
    <mergeCell ref="E51:E52"/>
    <mergeCell ref="E27:E28"/>
    <mergeCell ref="I42:I44"/>
    <mergeCell ref="H36:H41"/>
    <mergeCell ref="B30:B35"/>
    <mergeCell ref="F30:F33"/>
    <mergeCell ref="G30:G35"/>
    <mergeCell ref="H30:H35"/>
    <mergeCell ref="B36:B41"/>
    <mergeCell ref="F36:F39"/>
    <mergeCell ref="G36:G41"/>
    <mergeCell ref="H6:H11"/>
    <mergeCell ref="G18:G23"/>
    <mergeCell ref="H18:H23"/>
    <mergeCell ref="I18:I20"/>
    <mergeCell ref="E21:E22"/>
    <mergeCell ref="B24:B29"/>
    <mergeCell ref="F24:F27"/>
    <mergeCell ref="G24:G29"/>
    <mergeCell ref="H24:H29"/>
    <mergeCell ref="I24:I26"/>
    <mergeCell ref="F6:F9"/>
    <mergeCell ref="F18:F21"/>
    <mergeCell ref="I6:I8"/>
    <mergeCell ref="E9:E10"/>
    <mergeCell ref="F12:F15"/>
    <mergeCell ref="G12:G17"/>
    <mergeCell ref="H12:H17"/>
    <mergeCell ref="I12:I14"/>
    <mergeCell ref="E15:E16"/>
    <mergeCell ref="G6:G11"/>
  </mergeCells>
  <phoneticPr fontId="1" type="noConversion"/>
  <conditionalFormatting sqref="C53:D53 G6:H6 G72:H72 C71:D71 C11:D11 C17:D17 C23:D23 C29:D29 C35:D35 C41:D41 C47:D47 C59:D59 C65:D65 G12:H12 G18:H18 G24:H24 G30:H30 G36:H36 G42:H42 G48:H48 G54:H54 G60:H60 G66:H66 C77:D77">
    <cfRule type="cellIs" dxfId="11" priority="1" stopIfTrue="1" operator="equal">
      <formula>"Mädchen"</formula>
    </cfRule>
    <cfRule type="cellIs" dxfId="10" priority="2" stopIfTrue="1" operator="equal">
      <formula>"Junge"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&amp;C&amp;14Die STORCH-Methode&amp;REingaben in Tabelle "Eingaben"</oddHeader>
    <oddFooter xml:space="preserve">&amp;L(c) Copyright 2012 bei www.geschlechtsbestimmung.net  -  Alle Angaben sind ohne Gewähr - Beachten Sie unbedingt die Rechtlichen Hinweise im Buch
</oddFooter>
  </headerFooter>
  <rowBreaks count="2" manualBreakCount="2">
    <brk id="29" max="16383" man="1"/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37D7-77A1-4281-8417-78965BB3955E}">
  <dimension ref="A1:J109"/>
  <sheetViews>
    <sheetView view="pageLayout" topLeftCell="A30" zoomScaleNormal="100" workbookViewId="0">
      <selection activeCell="F1" sqref="F1"/>
    </sheetView>
  </sheetViews>
  <sheetFormatPr baseColWidth="10" defaultRowHeight="13.2" x14ac:dyDescent="0.25"/>
  <cols>
    <col min="1" max="1" width="10" bestFit="1" customWidth="1"/>
    <col min="2" max="2" width="9.5546875" customWidth="1"/>
    <col min="3" max="3" width="12.109375" bestFit="1" customWidth="1"/>
    <col min="4" max="4" width="12" bestFit="1" customWidth="1"/>
    <col min="5" max="5" width="15.44140625" customWidth="1"/>
    <col min="6" max="6" width="17" customWidth="1"/>
    <col min="7" max="7" width="15.44140625" bestFit="1" customWidth="1"/>
    <col min="8" max="8" width="16.33203125" bestFit="1" customWidth="1"/>
    <col min="9" max="9" width="11.5546875" bestFit="1" customWidth="1"/>
    <col min="10" max="10" width="11.44140625" style="45" customWidth="1"/>
  </cols>
  <sheetData>
    <row r="1" spans="1:10" s="42" customFormat="1" ht="17.399999999999999" x14ac:dyDescent="0.3">
      <c r="A1" s="42" t="s">
        <v>68</v>
      </c>
      <c r="B1" s="42" t="str">
        <f>Eingaben!B3</f>
        <v>Musterfrau</v>
      </c>
      <c r="E1" s="41" t="s">
        <v>66</v>
      </c>
      <c r="F1" s="42">
        <f>'AJ Berechnung ES'!B3</f>
        <v>2026</v>
      </c>
      <c r="J1" s="46"/>
    </row>
    <row r="2" spans="1:10" ht="13.8" thickBot="1" x14ac:dyDescent="0.3">
      <c r="A2" s="40"/>
    </row>
    <row r="3" spans="1:10" ht="21" x14ac:dyDescent="0.4">
      <c r="B3" s="31" t="s">
        <v>31</v>
      </c>
      <c r="C3" s="68" t="s">
        <v>32</v>
      </c>
      <c r="D3" s="69"/>
      <c r="E3" s="31" t="s">
        <v>33</v>
      </c>
      <c r="F3" s="31" t="s">
        <v>34</v>
      </c>
      <c r="G3" s="33" t="s">
        <v>35</v>
      </c>
      <c r="H3" s="32"/>
      <c r="I3" s="31" t="s">
        <v>36</v>
      </c>
    </row>
    <row r="4" spans="1:10" s="9" customFormat="1" x14ac:dyDescent="0.25">
      <c r="B4" s="36" t="s">
        <v>37</v>
      </c>
      <c r="C4" s="70" t="s">
        <v>38</v>
      </c>
      <c r="D4" s="71"/>
      <c r="E4" s="36" t="s">
        <v>39</v>
      </c>
      <c r="F4" s="36" t="s">
        <v>40</v>
      </c>
      <c r="G4" s="35" t="s">
        <v>41</v>
      </c>
      <c r="H4" s="34"/>
      <c r="I4" s="36" t="s">
        <v>42</v>
      </c>
      <c r="J4" s="45"/>
    </row>
    <row r="5" spans="1:10" ht="13.8" thickBot="1" x14ac:dyDescent="0.3">
      <c r="B5" s="11"/>
      <c r="C5" s="26" t="s">
        <v>43</v>
      </c>
      <c r="D5" s="12" t="s">
        <v>44</v>
      </c>
      <c r="E5" s="11"/>
      <c r="F5" s="11"/>
      <c r="G5" s="22">
        <f>'AJ Berechnung CE'!$AF$3</f>
        <v>46070</v>
      </c>
      <c r="H5" s="23">
        <f>'AJ Berechnung CE'!$AF$3</f>
        <v>46070</v>
      </c>
      <c r="I5" s="11"/>
    </row>
    <row r="6" spans="1:10" x14ac:dyDescent="0.25">
      <c r="A6" s="72" t="s">
        <v>6</v>
      </c>
      <c r="B6" s="65" t="str">
        <f>IF(J6="Junge","Von Hinten","")</f>
        <v>Von Hinten</v>
      </c>
      <c r="C6" s="27" t="s">
        <v>45</v>
      </c>
      <c r="D6" s="13" t="s">
        <v>45</v>
      </c>
      <c r="E6" s="16" t="s">
        <v>48</v>
      </c>
      <c r="F6" s="55" t="str">
        <f>IF(J6="Junge","Backsoda Spülung am","")</f>
        <v>Backsoda Spülung am</v>
      </c>
      <c r="G6" s="59" t="str">
        <f>IF('AJ Berechnung CE'!B21="J","Junge",IF('AJ Berechnung CE'!B21="M","Mädchen",""))</f>
        <v>Junge</v>
      </c>
      <c r="H6" s="62" t="str">
        <f>IF('AJ Berechnung CE'!C21="J","Junge",IF('AJ Berechnung CE'!C21="M","Mädchen",""))</f>
        <v/>
      </c>
      <c r="I6" s="55" t="str">
        <f>IF(J6="Junge","Normale Temperatur der Hoden","")</f>
        <v>Normale Temperatur der Hoden</v>
      </c>
      <c r="J6" s="45" t="str">
        <f>IF(C7&lt;=$G$5,G6,H6)</f>
        <v>Junge</v>
      </c>
    </row>
    <row r="7" spans="1:10" x14ac:dyDescent="0.25">
      <c r="A7" s="66"/>
      <c r="B7" s="66"/>
      <c r="C7" s="28">
        <f>VLOOKUP(A6,'AJ Berechnung ES'!$K$8:$M$19,2,0)</f>
        <v>46049</v>
      </c>
      <c r="D7" s="14" t="str">
        <f>VLOOKUP(A6,'AJ Berechnung ES'!$K$8:$M$19,3,0)</f>
        <v/>
      </c>
      <c r="E7" s="57" t="str">
        <f>IF(J6="Junge","Orgasmus emfohlen","")</f>
        <v>Orgasmus emfohlen</v>
      </c>
      <c r="F7" s="56"/>
      <c r="G7" s="60"/>
      <c r="H7" s="63"/>
      <c r="I7" s="57"/>
    </row>
    <row r="8" spans="1:10" x14ac:dyDescent="0.25">
      <c r="A8" s="66"/>
      <c r="B8" s="66"/>
      <c r="C8" s="29" t="s">
        <v>46</v>
      </c>
      <c r="D8" s="15" t="s">
        <v>46</v>
      </c>
      <c r="E8" s="57"/>
      <c r="F8" s="56"/>
      <c r="G8" s="60"/>
      <c r="H8" s="63"/>
      <c r="I8" s="57"/>
    </row>
    <row r="9" spans="1:10" x14ac:dyDescent="0.25">
      <c r="A9" s="66"/>
      <c r="B9" s="66"/>
      <c r="C9" s="28">
        <f>C7</f>
        <v>46049</v>
      </c>
      <c r="D9" s="14" t="str">
        <f>D7</f>
        <v/>
      </c>
      <c r="E9" s="18" t="s">
        <v>49</v>
      </c>
      <c r="F9" s="56"/>
      <c r="G9" s="60"/>
      <c r="H9" s="63"/>
      <c r="I9" s="24"/>
    </row>
    <row r="10" spans="1:10" x14ac:dyDescent="0.25">
      <c r="A10" s="66"/>
      <c r="B10" s="66"/>
      <c r="C10" s="29" t="s">
        <v>47</v>
      </c>
      <c r="D10" s="15" t="s">
        <v>47</v>
      </c>
      <c r="E10" s="57" t="str">
        <f>IF(J6="Junge","nichts zu beachten","")</f>
        <v>nichts zu beachten</v>
      </c>
      <c r="F10" s="20">
        <f>IF(J6="Junge",C9,"")</f>
        <v>46049</v>
      </c>
      <c r="G10" s="60"/>
      <c r="H10" s="63"/>
      <c r="I10" s="17"/>
    </row>
    <row r="11" spans="1:10" ht="13.8" thickBot="1" x14ac:dyDescent="0.3">
      <c r="A11" s="67"/>
      <c r="B11" s="67"/>
      <c r="C11" s="30" t="str">
        <f>IF(C7="","",VLOOKUP(C7,'Berechnung MP'!$A$1:$C$4384,3,0))</f>
        <v>Mädchen</v>
      </c>
      <c r="D11" s="30" t="str">
        <f>IF(D7="","",VLOOKUP(D7,'Berechnung MP'!$A$1:$C$4384,3,0))</f>
        <v/>
      </c>
      <c r="E11" s="73"/>
      <c r="F11" s="21" t="str">
        <f>IF(J6="Junge","direkt vor Zeugung","")</f>
        <v>direkt vor Zeugung</v>
      </c>
      <c r="G11" s="61"/>
      <c r="H11" s="64"/>
      <c r="I11" s="25"/>
    </row>
    <row r="12" spans="1:10" ht="12.75" customHeight="1" x14ac:dyDescent="0.25">
      <c r="A12" s="72" t="s">
        <v>7</v>
      </c>
      <c r="B12" s="65" t="str">
        <f>IF(J12="Junge","Von Hinten","")</f>
        <v>Von Hinten</v>
      </c>
      <c r="C12" s="27" t="s">
        <v>45</v>
      </c>
      <c r="D12" s="13" t="s">
        <v>45</v>
      </c>
      <c r="E12" s="16" t="s">
        <v>48</v>
      </c>
      <c r="F12" s="55" t="str">
        <f>IF(J12="Junge","Backsoda Spülung am","")</f>
        <v>Backsoda Spülung am</v>
      </c>
      <c r="G12" s="59" t="str">
        <f>IF('AJ Berechnung CE'!B22="J","Junge",IF('AJ Berechnung CE'!B22="M","Mädchen",""))</f>
        <v>Mädchen</v>
      </c>
      <c r="H12" s="62" t="str">
        <f>IF('AJ Berechnung CE'!C22="J","Junge",IF('AJ Berechnung CE'!C22="M","Mädchen",""))</f>
        <v>Junge</v>
      </c>
      <c r="I12" s="55" t="str">
        <f>IF(J12="Junge","Normale Temperatur der Hoden","")</f>
        <v>Normale Temperatur der Hoden</v>
      </c>
      <c r="J12" s="45" t="str">
        <f>IF(C13&lt;=$G$5,G12,H12)</f>
        <v>Junge</v>
      </c>
    </row>
    <row r="13" spans="1:10" x14ac:dyDescent="0.25">
      <c r="A13" s="66"/>
      <c r="B13" s="66"/>
      <c r="C13" s="28">
        <f>VLOOKUP(A12,'AJ Berechnung ES'!$K$8:$M$19,2,0)</f>
        <v>46076</v>
      </c>
      <c r="D13" s="14" t="str">
        <f>VLOOKUP(A12,'AJ Berechnung ES'!$K$8:$M$19,3,0)</f>
        <v/>
      </c>
      <c r="E13" s="57" t="str">
        <f>IF(J12="Junge","Orgasmus emfohlen","")</f>
        <v>Orgasmus emfohlen</v>
      </c>
      <c r="F13" s="56"/>
      <c r="G13" s="60"/>
      <c r="H13" s="63"/>
      <c r="I13" s="57"/>
    </row>
    <row r="14" spans="1:10" x14ac:dyDescent="0.25">
      <c r="A14" s="66"/>
      <c r="B14" s="66"/>
      <c r="C14" s="29" t="s">
        <v>46</v>
      </c>
      <c r="D14" s="15" t="s">
        <v>46</v>
      </c>
      <c r="E14" s="57"/>
      <c r="F14" s="56"/>
      <c r="G14" s="60"/>
      <c r="H14" s="63"/>
      <c r="I14" s="57"/>
    </row>
    <row r="15" spans="1:10" x14ac:dyDescent="0.25">
      <c r="A15" s="66"/>
      <c r="B15" s="66"/>
      <c r="C15" s="28">
        <f>C13</f>
        <v>46076</v>
      </c>
      <c r="D15" s="14" t="str">
        <f>D13</f>
        <v/>
      </c>
      <c r="E15" s="18" t="s">
        <v>49</v>
      </c>
      <c r="F15" s="56"/>
      <c r="G15" s="60"/>
      <c r="H15" s="63"/>
      <c r="I15" s="24"/>
    </row>
    <row r="16" spans="1:10" x14ac:dyDescent="0.25">
      <c r="A16" s="66"/>
      <c r="B16" s="66"/>
      <c r="C16" s="29" t="s">
        <v>47</v>
      </c>
      <c r="D16" s="15" t="s">
        <v>47</v>
      </c>
      <c r="E16" s="57" t="str">
        <f>IF(J12="Junge","nichts zu beachten","")</f>
        <v>nichts zu beachten</v>
      </c>
      <c r="F16" s="20">
        <f>IF(J12="Junge",C15,"")</f>
        <v>46076</v>
      </c>
      <c r="G16" s="60"/>
      <c r="H16" s="63"/>
      <c r="I16" s="17"/>
    </row>
    <row r="17" spans="1:10" ht="13.8" thickBot="1" x14ac:dyDescent="0.3">
      <c r="A17" s="67"/>
      <c r="B17" s="67"/>
      <c r="C17" s="30" t="str">
        <f>IF(C13="","",VLOOKUP(C13,'Berechnung MP'!$A$1:$C$4384,3,0))</f>
        <v>Mädchen</v>
      </c>
      <c r="D17" s="30" t="str">
        <f>IF(D13="","",VLOOKUP(D13,'Berechnung MP'!$A$1:$C$4384,3,0))</f>
        <v/>
      </c>
      <c r="E17" s="73"/>
      <c r="F17" s="21" t="str">
        <f>IF(J12="Junge","direkt vor Zeugung","")</f>
        <v>direkt vor Zeugung</v>
      </c>
      <c r="G17" s="61"/>
      <c r="H17" s="64"/>
      <c r="I17" s="25"/>
    </row>
    <row r="18" spans="1:10" ht="12.75" customHeight="1" x14ac:dyDescent="0.25">
      <c r="A18" s="72" t="s">
        <v>8</v>
      </c>
      <c r="B18" s="65" t="str">
        <f>IF(J18="Junge","Von Hinten","")</f>
        <v>Von Hinten</v>
      </c>
      <c r="C18" s="27" t="s">
        <v>45</v>
      </c>
      <c r="D18" s="13" t="s">
        <v>45</v>
      </c>
      <c r="E18" s="16" t="s">
        <v>48</v>
      </c>
      <c r="F18" s="55" t="str">
        <f>IF(J18="Junge","Backsoda Spülung am","")</f>
        <v>Backsoda Spülung am</v>
      </c>
      <c r="G18" s="59" t="str">
        <f>IF('AJ Berechnung CE'!B23="J","Junge",IF('AJ Berechnung CE'!B23="M","Mädchen",""))</f>
        <v/>
      </c>
      <c r="H18" s="62" t="str">
        <f>IF('AJ Berechnung CE'!C23="J","Junge",IF('AJ Berechnung CE'!C23="M","Mädchen",""))</f>
        <v>Junge</v>
      </c>
      <c r="I18" s="55" t="str">
        <f>IF(J18="Junge","Normale Temperatur der Hoden","")</f>
        <v>Normale Temperatur der Hoden</v>
      </c>
      <c r="J18" s="45" t="str">
        <f>IF(C19&lt;=$G$5,G18,H18)</f>
        <v>Junge</v>
      </c>
    </row>
    <row r="19" spans="1:10" x14ac:dyDescent="0.25">
      <c r="A19" s="66"/>
      <c r="B19" s="66"/>
      <c r="C19" s="28">
        <f>VLOOKUP(A18,'AJ Berechnung ES'!$K$8:$M$19,2,0)</f>
        <v>46103</v>
      </c>
      <c r="D19" s="14" t="str">
        <f>VLOOKUP(A18,'AJ Berechnung ES'!$K$8:$M$19,3,0)</f>
        <v/>
      </c>
      <c r="E19" s="57" t="str">
        <f>IF(J18="Junge","Orgasmus emfohlen","")</f>
        <v>Orgasmus emfohlen</v>
      </c>
      <c r="F19" s="56"/>
      <c r="G19" s="60"/>
      <c r="H19" s="63"/>
      <c r="I19" s="57"/>
    </row>
    <row r="20" spans="1:10" x14ac:dyDescent="0.25">
      <c r="A20" s="66"/>
      <c r="B20" s="66"/>
      <c r="C20" s="29" t="s">
        <v>46</v>
      </c>
      <c r="D20" s="15" t="s">
        <v>46</v>
      </c>
      <c r="E20" s="57"/>
      <c r="F20" s="56"/>
      <c r="G20" s="60"/>
      <c r="H20" s="63"/>
      <c r="I20" s="57"/>
    </row>
    <row r="21" spans="1:10" ht="12.75" customHeight="1" x14ac:dyDescent="0.25">
      <c r="A21" s="66"/>
      <c r="B21" s="66"/>
      <c r="C21" s="28">
        <f>C19</f>
        <v>46103</v>
      </c>
      <c r="D21" s="14" t="str">
        <f>D19</f>
        <v/>
      </c>
      <c r="E21" s="18" t="s">
        <v>49</v>
      </c>
      <c r="F21" s="56"/>
      <c r="G21" s="60"/>
      <c r="H21" s="63"/>
      <c r="I21" s="24"/>
    </row>
    <row r="22" spans="1:10" x14ac:dyDescent="0.25">
      <c r="A22" s="66"/>
      <c r="B22" s="66"/>
      <c r="C22" s="29" t="s">
        <v>47</v>
      </c>
      <c r="D22" s="15" t="s">
        <v>47</v>
      </c>
      <c r="E22" s="57" t="str">
        <f>IF(J18="Junge","nichts zu beachten","")</f>
        <v>nichts zu beachten</v>
      </c>
      <c r="F22" s="20">
        <f>IF(J18="Junge",C21,"")</f>
        <v>46103</v>
      </c>
      <c r="G22" s="60"/>
      <c r="H22" s="63"/>
      <c r="I22" s="17"/>
    </row>
    <row r="23" spans="1:10" ht="13.8" thickBot="1" x14ac:dyDescent="0.3">
      <c r="A23" s="67"/>
      <c r="B23" s="67"/>
      <c r="C23" s="30" t="str">
        <f>IF(C19="","",VLOOKUP(C19,'Berechnung MP'!$A$1:$C$4384,3,0))</f>
        <v>Mädchen</v>
      </c>
      <c r="D23" s="30" t="str">
        <f>IF(D19="","",VLOOKUP(D19,'Berechnung MP'!$A$1:$C$4384,3,0))</f>
        <v/>
      </c>
      <c r="E23" s="73"/>
      <c r="F23" s="21" t="str">
        <f>IF(J18="Junge","direkt vor Zeugung","")</f>
        <v>direkt vor Zeugung</v>
      </c>
      <c r="G23" s="61"/>
      <c r="H23" s="64"/>
      <c r="I23" s="25"/>
    </row>
    <row r="24" spans="1:10" ht="12.75" customHeight="1" x14ac:dyDescent="0.25">
      <c r="A24" s="72" t="s">
        <v>9</v>
      </c>
      <c r="B24" s="65" t="str">
        <f>IF(J24="Junge","Von Hinten","")</f>
        <v>Von Hinten</v>
      </c>
      <c r="C24" s="27" t="s">
        <v>45</v>
      </c>
      <c r="D24" s="13" t="s">
        <v>45</v>
      </c>
      <c r="E24" s="16" t="s">
        <v>48</v>
      </c>
      <c r="F24" s="55" t="str">
        <f>IF(J24="Junge","Backsoda Spülung am","")</f>
        <v>Backsoda Spülung am</v>
      </c>
      <c r="G24" s="59" t="str">
        <f>IF('AJ Berechnung CE'!B24="J","Junge",IF('AJ Berechnung CE'!B24="M","Mädchen",""))</f>
        <v/>
      </c>
      <c r="H24" s="62" t="str">
        <f>IF('AJ Berechnung CE'!C24="J","Junge",IF('AJ Berechnung CE'!C24="M","Mädchen",""))</f>
        <v>Junge</v>
      </c>
      <c r="I24" s="55" t="str">
        <f>IF(J24="Junge","Normale Temperatur der Hoden","")</f>
        <v>Normale Temperatur der Hoden</v>
      </c>
      <c r="J24" s="45" t="str">
        <f>IF(C25&lt;=$G$5,G24,H24)</f>
        <v>Junge</v>
      </c>
    </row>
    <row r="25" spans="1:10" x14ac:dyDescent="0.25">
      <c r="A25" s="66"/>
      <c r="B25" s="66"/>
      <c r="C25" s="28">
        <f>VLOOKUP(A24,'AJ Berechnung ES'!$K$8:$M$19,2,0)</f>
        <v>46130</v>
      </c>
      <c r="D25" s="14" t="str">
        <f>VLOOKUP(A24,'AJ Berechnung ES'!$K$8:$M$19,3,0)</f>
        <v/>
      </c>
      <c r="E25" s="57" t="str">
        <f>IF(J24="Junge","Orgasmus emfohlen","")</f>
        <v>Orgasmus emfohlen</v>
      </c>
      <c r="F25" s="56"/>
      <c r="G25" s="60"/>
      <c r="H25" s="63"/>
      <c r="I25" s="57"/>
    </row>
    <row r="26" spans="1:10" x14ac:dyDescent="0.25">
      <c r="A26" s="66"/>
      <c r="B26" s="66"/>
      <c r="C26" s="29" t="s">
        <v>46</v>
      </c>
      <c r="D26" s="15" t="s">
        <v>46</v>
      </c>
      <c r="E26" s="57"/>
      <c r="F26" s="56"/>
      <c r="G26" s="60"/>
      <c r="H26" s="63"/>
      <c r="I26" s="57"/>
    </row>
    <row r="27" spans="1:10" x14ac:dyDescent="0.25">
      <c r="A27" s="66"/>
      <c r="B27" s="66"/>
      <c r="C27" s="28">
        <f>C25</f>
        <v>46130</v>
      </c>
      <c r="D27" s="14" t="str">
        <f>D25</f>
        <v/>
      </c>
      <c r="E27" s="18" t="s">
        <v>49</v>
      </c>
      <c r="F27" s="56"/>
      <c r="G27" s="60"/>
      <c r="H27" s="63"/>
      <c r="I27" s="24"/>
    </row>
    <row r="28" spans="1:10" x14ac:dyDescent="0.25">
      <c r="A28" s="66"/>
      <c r="B28" s="66"/>
      <c r="C28" s="29" t="s">
        <v>47</v>
      </c>
      <c r="D28" s="15" t="s">
        <v>47</v>
      </c>
      <c r="E28" s="57" t="str">
        <f>IF(J24="Junge","nichts zu beachten","")</f>
        <v>nichts zu beachten</v>
      </c>
      <c r="F28" s="20">
        <f>IF(J24="Junge",C27,"")</f>
        <v>46130</v>
      </c>
      <c r="G28" s="60"/>
      <c r="H28" s="63"/>
      <c r="I28" s="17"/>
    </row>
    <row r="29" spans="1:10" ht="13.8" thickBot="1" x14ac:dyDescent="0.3">
      <c r="A29" s="67"/>
      <c r="B29" s="67"/>
      <c r="C29" s="30" t="str">
        <f>IF(C25="","",VLOOKUP(C25,'Berechnung MP'!$A$1:$C$4384,3,0))</f>
        <v>Mädchen</v>
      </c>
      <c r="D29" s="30" t="str">
        <f>IF(D25="","",VLOOKUP(D25,'Berechnung MP'!$A$1:$C$4384,3,0))</f>
        <v/>
      </c>
      <c r="E29" s="73"/>
      <c r="F29" s="21" t="str">
        <f>IF(J24="Junge","direkt vor Zeugung","")</f>
        <v>direkt vor Zeugung</v>
      </c>
      <c r="G29" s="61"/>
      <c r="H29" s="64"/>
      <c r="I29" s="25"/>
    </row>
    <row r="30" spans="1:10" ht="12.75" customHeight="1" x14ac:dyDescent="0.25">
      <c r="A30" s="72" t="s">
        <v>10</v>
      </c>
      <c r="B30" s="65" t="str">
        <f>IF(J30="Junge","Von Hinten","")</f>
        <v/>
      </c>
      <c r="C30" s="27" t="s">
        <v>45</v>
      </c>
      <c r="D30" s="13" t="s">
        <v>45</v>
      </c>
      <c r="E30" s="16" t="s">
        <v>48</v>
      </c>
      <c r="F30" s="55" t="str">
        <f>IF(J30="Junge","Backsoda Spülung am","")</f>
        <v/>
      </c>
      <c r="G30" s="59" t="str">
        <f>IF('AJ Berechnung CE'!B25="J","Junge",IF('AJ Berechnung CE'!B25="M","Mädchen",""))</f>
        <v/>
      </c>
      <c r="H30" s="62" t="str">
        <f>IF('AJ Berechnung CE'!C25="J","Junge",IF('AJ Berechnung CE'!C25="M","Mädchen",""))</f>
        <v>Mädchen</v>
      </c>
      <c r="I30" s="55" t="str">
        <f>IF(J30="Junge","Normale Temperatur der Hoden","")</f>
        <v/>
      </c>
      <c r="J30" s="45" t="str">
        <f>IF(C31&lt;=$G$5,G30,H30)</f>
        <v>Mädchen</v>
      </c>
    </row>
    <row r="31" spans="1:10" x14ac:dyDescent="0.25">
      <c r="A31" s="66"/>
      <c r="B31" s="66"/>
      <c r="C31" s="28">
        <f>VLOOKUP(A30,'AJ Berechnung ES'!$K$8:$M$19,2,0)</f>
        <v>46157</v>
      </c>
      <c r="D31" s="14" t="str">
        <f>VLOOKUP(A30,'AJ Berechnung ES'!$K$8:$M$19,3,0)</f>
        <v/>
      </c>
      <c r="E31" s="57" t="str">
        <f>IF(J30="Junge","Orgasmus emfohlen","")</f>
        <v/>
      </c>
      <c r="F31" s="56"/>
      <c r="G31" s="60"/>
      <c r="H31" s="63"/>
      <c r="I31" s="57"/>
    </row>
    <row r="32" spans="1:10" x14ac:dyDescent="0.25">
      <c r="A32" s="66"/>
      <c r="B32" s="66"/>
      <c r="C32" s="29" t="s">
        <v>46</v>
      </c>
      <c r="D32" s="15" t="s">
        <v>46</v>
      </c>
      <c r="E32" s="57"/>
      <c r="F32" s="56"/>
      <c r="G32" s="60"/>
      <c r="H32" s="63"/>
      <c r="I32" s="57"/>
    </row>
    <row r="33" spans="1:10" x14ac:dyDescent="0.25">
      <c r="A33" s="66"/>
      <c r="B33" s="66"/>
      <c r="C33" s="28">
        <f>C31</f>
        <v>46157</v>
      </c>
      <c r="D33" s="14" t="str">
        <f>D31</f>
        <v/>
      </c>
      <c r="E33" s="18" t="s">
        <v>49</v>
      </c>
      <c r="F33" s="56"/>
      <c r="G33" s="60"/>
      <c r="H33" s="63"/>
      <c r="I33" s="24"/>
    </row>
    <row r="34" spans="1:10" x14ac:dyDescent="0.25">
      <c r="A34" s="66"/>
      <c r="B34" s="66"/>
      <c r="C34" s="29" t="s">
        <v>47</v>
      </c>
      <c r="D34" s="15" t="s">
        <v>47</v>
      </c>
      <c r="E34" s="57" t="str">
        <f>IF(J30="Junge","nichts zu beachten","")</f>
        <v/>
      </c>
      <c r="F34" s="20" t="str">
        <f>IF(J30="Junge",C33,"")</f>
        <v/>
      </c>
      <c r="G34" s="60"/>
      <c r="H34" s="63"/>
      <c r="I34" s="17"/>
    </row>
    <row r="35" spans="1:10" ht="13.8" thickBot="1" x14ac:dyDescent="0.3">
      <c r="A35" s="67"/>
      <c r="B35" s="67"/>
      <c r="C35" s="30" t="str">
        <f>IF(C31="","",VLOOKUP(C31,'Berechnung MP'!$A$1:$C$4384,3,0))</f>
        <v>Junge</v>
      </c>
      <c r="D35" s="30" t="str">
        <f>IF(D31="","",VLOOKUP(D31,'Berechnung MP'!$A$1:$C$4384,3,0))</f>
        <v/>
      </c>
      <c r="E35" s="73"/>
      <c r="F35" s="21" t="str">
        <f>IF(J30="Junge","direkt vor Zeugung","")</f>
        <v/>
      </c>
      <c r="G35" s="61"/>
      <c r="H35" s="64"/>
      <c r="I35" s="25"/>
    </row>
    <row r="36" spans="1:10" ht="12.75" customHeight="1" x14ac:dyDescent="0.25">
      <c r="A36" s="72" t="s">
        <v>11</v>
      </c>
      <c r="B36" s="65" t="str">
        <f>IF(J36="Junge","Von Hinten","")</f>
        <v/>
      </c>
      <c r="C36" s="27" t="s">
        <v>45</v>
      </c>
      <c r="D36" s="13" t="s">
        <v>45</v>
      </c>
      <c r="E36" s="16" t="s">
        <v>48</v>
      </c>
      <c r="F36" s="55" t="str">
        <f>IF(J36="Junge","Backsoda Spülung am","")</f>
        <v/>
      </c>
      <c r="G36" s="59" t="str">
        <f>IF('AJ Berechnung CE'!B26="J","Junge",IF('AJ Berechnung CE'!B26="M","Mädchen",""))</f>
        <v/>
      </c>
      <c r="H36" s="62" t="str">
        <f>IF('AJ Berechnung CE'!C26="J","Junge",IF('AJ Berechnung CE'!C26="M","Mädchen",""))</f>
        <v>Mädchen</v>
      </c>
      <c r="I36" s="55" t="str">
        <f>IF(J36="Junge","Normale Temperatur der Hoden","")</f>
        <v/>
      </c>
      <c r="J36" s="45" t="str">
        <f>IF(C37&lt;=$G$5,G36,H36)</f>
        <v>Mädchen</v>
      </c>
    </row>
    <row r="37" spans="1:10" x14ac:dyDescent="0.25">
      <c r="A37" s="66"/>
      <c r="B37" s="66"/>
      <c r="C37" s="28">
        <f>VLOOKUP(A36,'AJ Berechnung ES'!$K$8:$M$19,2,0)</f>
        <v>46184</v>
      </c>
      <c r="D37" s="14" t="str">
        <f>VLOOKUP(A36,'AJ Berechnung ES'!$K$8:$M$19,3,0)</f>
        <v/>
      </c>
      <c r="E37" s="57" t="str">
        <f>IF(J36="Junge","Orgasmus emfohlen","")</f>
        <v/>
      </c>
      <c r="F37" s="56"/>
      <c r="G37" s="60"/>
      <c r="H37" s="63"/>
      <c r="I37" s="57"/>
    </row>
    <row r="38" spans="1:10" x14ac:dyDescent="0.25">
      <c r="A38" s="66"/>
      <c r="B38" s="66"/>
      <c r="C38" s="29" t="s">
        <v>46</v>
      </c>
      <c r="D38" s="15" t="s">
        <v>46</v>
      </c>
      <c r="E38" s="57"/>
      <c r="F38" s="56"/>
      <c r="G38" s="60"/>
      <c r="H38" s="63"/>
      <c r="I38" s="57"/>
    </row>
    <row r="39" spans="1:10" ht="12.75" customHeight="1" x14ac:dyDescent="0.25">
      <c r="A39" s="66"/>
      <c r="B39" s="66"/>
      <c r="C39" s="28">
        <f>C37</f>
        <v>46184</v>
      </c>
      <c r="D39" s="14" t="str">
        <f>D37</f>
        <v/>
      </c>
      <c r="E39" s="18" t="s">
        <v>49</v>
      </c>
      <c r="F39" s="56"/>
      <c r="G39" s="60"/>
      <c r="H39" s="63"/>
      <c r="I39" s="24"/>
    </row>
    <row r="40" spans="1:10" x14ac:dyDescent="0.25">
      <c r="A40" s="66"/>
      <c r="B40" s="66"/>
      <c r="C40" s="29" t="s">
        <v>47</v>
      </c>
      <c r="D40" s="15" t="s">
        <v>47</v>
      </c>
      <c r="E40" s="57" t="str">
        <f>IF(J36="Junge","nichts zu beachten","")</f>
        <v/>
      </c>
      <c r="F40" s="20" t="str">
        <f>IF(J36="Junge",C39,"")</f>
        <v/>
      </c>
      <c r="G40" s="60"/>
      <c r="H40" s="63"/>
      <c r="I40" s="17"/>
    </row>
    <row r="41" spans="1:10" ht="13.8" thickBot="1" x14ac:dyDescent="0.3">
      <c r="A41" s="67"/>
      <c r="B41" s="67"/>
      <c r="C41" s="30" t="str">
        <f>IF(C37="","",VLOOKUP(C37,'Berechnung MP'!$A$1:$C$4384,3,0))</f>
        <v>Junge</v>
      </c>
      <c r="D41" s="30" t="str">
        <f>IF(D37="","",VLOOKUP(D37,'Berechnung MP'!$A$1:$C$4384,3,0))</f>
        <v/>
      </c>
      <c r="E41" s="73"/>
      <c r="F41" s="21" t="str">
        <f>IF(J36="Junge","direkt vor Zeugung","")</f>
        <v/>
      </c>
      <c r="G41" s="61"/>
      <c r="H41" s="64"/>
      <c r="I41" s="25"/>
    </row>
    <row r="42" spans="1:10" ht="12.75" customHeight="1" x14ac:dyDescent="0.25">
      <c r="A42" s="72" t="s">
        <v>12</v>
      </c>
      <c r="B42" s="65" t="str">
        <f>IF(J42="Junge","Von Hinten","")</f>
        <v/>
      </c>
      <c r="C42" s="27" t="s">
        <v>45</v>
      </c>
      <c r="D42" s="13" t="s">
        <v>45</v>
      </c>
      <c r="E42" s="16" t="s">
        <v>48</v>
      </c>
      <c r="F42" s="55" t="str">
        <f>IF(J42="Junge","Backsoda Spülung am","")</f>
        <v/>
      </c>
      <c r="G42" s="59" t="str">
        <f>IF('AJ Berechnung CE'!B27="J","Junge",IF('AJ Berechnung CE'!B27="M","Mädchen",""))</f>
        <v/>
      </c>
      <c r="H42" s="62" t="str">
        <f>IF('AJ Berechnung CE'!C27="J","Junge",IF('AJ Berechnung CE'!C27="M","Mädchen",""))</f>
        <v>Mädchen</v>
      </c>
      <c r="I42" s="55" t="str">
        <f>IF(J42="Junge","Normale Temperatur der Hoden","")</f>
        <v/>
      </c>
      <c r="J42" s="45" t="str">
        <f>IF(C43&lt;=$G$5,G42,H42)</f>
        <v>Mädchen</v>
      </c>
    </row>
    <row r="43" spans="1:10" x14ac:dyDescent="0.25">
      <c r="A43" s="66"/>
      <c r="B43" s="66"/>
      <c r="C43" s="28">
        <f>VLOOKUP(A42,'AJ Berechnung ES'!$K$8:$M$19,2,0)</f>
        <v>46211</v>
      </c>
      <c r="D43" s="14" t="str">
        <f>VLOOKUP(A42,'AJ Berechnung ES'!$K$8:$M$19,3,0)</f>
        <v/>
      </c>
      <c r="E43" s="57" t="str">
        <f>IF(J42="Junge","Orgasmus emfohlen","")</f>
        <v/>
      </c>
      <c r="F43" s="56"/>
      <c r="G43" s="60"/>
      <c r="H43" s="63"/>
      <c r="I43" s="57"/>
    </row>
    <row r="44" spans="1:10" x14ac:dyDescent="0.25">
      <c r="A44" s="66"/>
      <c r="B44" s="66"/>
      <c r="C44" s="29" t="s">
        <v>46</v>
      </c>
      <c r="D44" s="15" t="s">
        <v>46</v>
      </c>
      <c r="E44" s="57"/>
      <c r="F44" s="56"/>
      <c r="G44" s="60"/>
      <c r="H44" s="63"/>
      <c r="I44" s="57"/>
    </row>
    <row r="45" spans="1:10" x14ac:dyDescent="0.25">
      <c r="A45" s="66"/>
      <c r="B45" s="66"/>
      <c r="C45" s="28">
        <f>C43</f>
        <v>46211</v>
      </c>
      <c r="D45" s="14" t="str">
        <f>D43</f>
        <v/>
      </c>
      <c r="E45" s="18" t="s">
        <v>49</v>
      </c>
      <c r="F45" s="56"/>
      <c r="G45" s="60"/>
      <c r="H45" s="63"/>
      <c r="I45" s="24"/>
    </row>
    <row r="46" spans="1:10" x14ac:dyDescent="0.25">
      <c r="A46" s="66"/>
      <c r="B46" s="66"/>
      <c r="C46" s="29" t="s">
        <v>47</v>
      </c>
      <c r="D46" s="15" t="s">
        <v>47</v>
      </c>
      <c r="E46" s="57" t="str">
        <f>IF(J42="Junge","nichts zu beachten","")</f>
        <v/>
      </c>
      <c r="F46" s="20" t="str">
        <f>IF(J42="Junge",C45,"")</f>
        <v/>
      </c>
      <c r="G46" s="60"/>
      <c r="H46" s="63"/>
      <c r="I46" s="17"/>
    </row>
    <row r="47" spans="1:10" ht="13.8" thickBot="1" x14ac:dyDescent="0.3">
      <c r="A47" s="67"/>
      <c r="B47" s="67"/>
      <c r="C47" s="30" t="str">
        <f>IF(C43="","",VLOOKUP(C43,'Berechnung MP'!$A$1:$C$4384,3,0))</f>
        <v>Junge</v>
      </c>
      <c r="D47" s="30" t="str">
        <f>IF(D43="","",VLOOKUP(D43,'Berechnung MP'!$A$1:$C$4384,3,0))</f>
        <v/>
      </c>
      <c r="E47" s="73"/>
      <c r="F47" s="21" t="str">
        <f>IF(J42="Junge","direkt vor Zeugung","")</f>
        <v/>
      </c>
      <c r="G47" s="61"/>
      <c r="H47" s="64"/>
      <c r="I47" s="25"/>
    </row>
    <row r="48" spans="1:10" ht="12.75" customHeight="1" x14ac:dyDescent="0.25">
      <c r="A48" s="72" t="s">
        <v>13</v>
      </c>
      <c r="B48" s="65" t="str">
        <f>IF(J48="Junge","Von Hinten","")</f>
        <v>Von Hinten</v>
      </c>
      <c r="C48" s="27" t="s">
        <v>45</v>
      </c>
      <c r="D48" s="13" t="s">
        <v>45</v>
      </c>
      <c r="E48" s="16" t="s">
        <v>48</v>
      </c>
      <c r="F48" s="55" t="str">
        <f>IF(J48="Junge","Backsoda Spülung am","")</f>
        <v>Backsoda Spülung am</v>
      </c>
      <c r="G48" s="59" t="str">
        <f>IF('AJ Berechnung CE'!B28="J","Junge",IF('AJ Berechnung CE'!B28="M","Mädchen",""))</f>
        <v/>
      </c>
      <c r="H48" s="62" t="str">
        <f>IF('AJ Berechnung CE'!C28="J","Junge",IF('AJ Berechnung CE'!C28="M","Mädchen",""))</f>
        <v>Junge</v>
      </c>
      <c r="I48" s="55" t="str">
        <f>IF(J48="Junge","Normale Temperatur der Hoden","")</f>
        <v>Normale Temperatur der Hoden</v>
      </c>
      <c r="J48" s="45" t="str">
        <f>IF(C49&lt;=$G$5,G48,H48)</f>
        <v>Junge</v>
      </c>
    </row>
    <row r="49" spans="1:10" x14ac:dyDescent="0.25">
      <c r="A49" s="66"/>
      <c r="B49" s="66"/>
      <c r="C49" s="28">
        <f>VLOOKUP(A48,'AJ Berechnung ES'!$K$8:$M$19,2,0)</f>
        <v>46238</v>
      </c>
      <c r="D49" s="14">
        <f>VLOOKUP(A48,'AJ Berechnung ES'!$K$8:$M$19,3,0)</f>
        <v>46265</v>
      </c>
      <c r="E49" s="57" t="str">
        <f>IF(J48="Junge","Orgasmus emfohlen","")</f>
        <v>Orgasmus emfohlen</v>
      </c>
      <c r="F49" s="56"/>
      <c r="G49" s="60"/>
      <c r="H49" s="63"/>
      <c r="I49" s="57"/>
    </row>
    <row r="50" spans="1:10" x14ac:dyDescent="0.25">
      <c r="A50" s="66"/>
      <c r="B50" s="66"/>
      <c r="C50" s="29" t="s">
        <v>46</v>
      </c>
      <c r="D50" s="15" t="s">
        <v>46</v>
      </c>
      <c r="E50" s="57"/>
      <c r="F50" s="56"/>
      <c r="G50" s="60"/>
      <c r="H50" s="63"/>
      <c r="I50" s="57"/>
    </row>
    <row r="51" spans="1:10" ht="12.75" customHeight="1" x14ac:dyDescent="0.25">
      <c r="A51" s="66"/>
      <c r="B51" s="66"/>
      <c r="C51" s="28">
        <f>C49</f>
        <v>46238</v>
      </c>
      <c r="D51" s="14">
        <f>D49</f>
        <v>46265</v>
      </c>
      <c r="E51" s="18" t="s">
        <v>49</v>
      </c>
      <c r="F51" s="56"/>
      <c r="G51" s="60"/>
      <c r="H51" s="63"/>
      <c r="I51" s="24"/>
    </row>
    <row r="52" spans="1:10" x14ac:dyDescent="0.25">
      <c r="A52" s="66"/>
      <c r="B52" s="66"/>
      <c r="C52" s="29" t="s">
        <v>47</v>
      </c>
      <c r="D52" s="15" t="s">
        <v>47</v>
      </c>
      <c r="E52" s="57" t="str">
        <f>IF(J48="Junge","nichts zu beachten","")</f>
        <v>nichts zu beachten</v>
      </c>
      <c r="F52" s="20">
        <f>IF(J48="Junge",C51,"")</f>
        <v>46238</v>
      </c>
      <c r="G52" s="60"/>
      <c r="H52" s="63"/>
      <c r="I52" s="17"/>
    </row>
    <row r="53" spans="1:10" ht="13.8" thickBot="1" x14ac:dyDescent="0.3">
      <c r="A53" s="67"/>
      <c r="B53" s="67"/>
      <c r="C53" s="30" t="str">
        <f>IF(C49="","",VLOOKUP(C49,'Berechnung MP'!$A$1:$C$4384,3,0))</f>
        <v>Junge</v>
      </c>
      <c r="D53" s="30" t="str">
        <f>IF(D49="","",VLOOKUP(D49,'Berechnung MP'!$A$1:$C$4384,3,0))</f>
        <v>Junge</v>
      </c>
      <c r="E53" s="73"/>
      <c r="F53" s="21" t="str">
        <f>IF(J48="Junge","direkt vor Zeugung","")</f>
        <v>direkt vor Zeugung</v>
      </c>
      <c r="G53" s="61"/>
      <c r="H53" s="64"/>
      <c r="I53" s="25"/>
    </row>
    <row r="54" spans="1:10" ht="12.75" customHeight="1" x14ac:dyDescent="0.25">
      <c r="A54" s="72" t="s">
        <v>14</v>
      </c>
      <c r="B54" s="65" t="str">
        <f>IF(J54="Junge","Von Hinten","")</f>
        <v/>
      </c>
      <c r="C54" s="27" t="s">
        <v>45</v>
      </c>
      <c r="D54" s="13" t="s">
        <v>45</v>
      </c>
      <c r="E54" s="16" t="s">
        <v>48</v>
      </c>
      <c r="F54" s="55" t="str">
        <f>IF(J54="Junge","Backsoda Spülung am","")</f>
        <v/>
      </c>
      <c r="G54" s="59" t="str">
        <f>IF('AJ Berechnung CE'!B29="J","Junge",IF('AJ Berechnung CE'!B29="M","Mädchen",""))</f>
        <v/>
      </c>
      <c r="H54" s="62" t="str">
        <f>IF('AJ Berechnung CE'!C29="J","Junge",IF('AJ Berechnung CE'!C29="M","Mädchen",""))</f>
        <v>Mädchen</v>
      </c>
      <c r="I54" s="55" t="str">
        <f>IF(J54="Junge","Normale Temperatur der Hoden","")</f>
        <v/>
      </c>
      <c r="J54" s="45" t="str">
        <f>IF(C55&lt;=$G$5,G54,H54)</f>
        <v>Mädchen</v>
      </c>
    </row>
    <row r="55" spans="1:10" x14ac:dyDescent="0.25">
      <c r="A55" s="66"/>
      <c r="B55" s="66"/>
      <c r="C55" s="28">
        <f>VLOOKUP(A54,'AJ Berechnung ES'!$K$8:$M$19,2,0)</f>
        <v>46292</v>
      </c>
      <c r="D55" s="14" t="str">
        <f>VLOOKUP(A54,'AJ Berechnung ES'!$K$8:$M$19,3,0)</f>
        <v/>
      </c>
      <c r="E55" s="57" t="str">
        <f>IF(J54="Junge","Orgasmus emfohlen","")</f>
        <v/>
      </c>
      <c r="F55" s="56"/>
      <c r="G55" s="60"/>
      <c r="H55" s="63"/>
      <c r="I55" s="57"/>
    </row>
    <row r="56" spans="1:10" x14ac:dyDescent="0.25">
      <c r="A56" s="66"/>
      <c r="B56" s="66"/>
      <c r="C56" s="29" t="s">
        <v>46</v>
      </c>
      <c r="D56" s="15" t="s">
        <v>46</v>
      </c>
      <c r="E56" s="57"/>
      <c r="F56" s="56"/>
      <c r="G56" s="60"/>
      <c r="H56" s="63"/>
      <c r="I56" s="57"/>
    </row>
    <row r="57" spans="1:10" x14ac:dyDescent="0.25">
      <c r="A57" s="66"/>
      <c r="B57" s="66"/>
      <c r="C57" s="28">
        <f>C55</f>
        <v>46292</v>
      </c>
      <c r="D57" s="14" t="str">
        <f>D55</f>
        <v/>
      </c>
      <c r="E57" s="18" t="s">
        <v>49</v>
      </c>
      <c r="F57" s="56"/>
      <c r="G57" s="60"/>
      <c r="H57" s="63"/>
      <c r="I57" s="24"/>
    </row>
    <row r="58" spans="1:10" x14ac:dyDescent="0.25">
      <c r="A58" s="66"/>
      <c r="B58" s="66"/>
      <c r="C58" s="29" t="s">
        <v>47</v>
      </c>
      <c r="D58" s="15" t="s">
        <v>47</v>
      </c>
      <c r="E58" s="57" t="str">
        <f>IF(J54="Junge","nichts zu beachten","")</f>
        <v/>
      </c>
      <c r="F58" s="20" t="str">
        <f>IF(J54="Junge",C57,"")</f>
        <v/>
      </c>
      <c r="G58" s="60"/>
      <c r="H58" s="63"/>
      <c r="I58" s="17"/>
    </row>
    <row r="59" spans="1:10" ht="13.8" thickBot="1" x14ac:dyDescent="0.3">
      <c r="A59" s="67"/>
      <c r="B59" s="67"/>
      <c r="C59" s="30" t="str">
        <f>IF(C55="","",VLOOKUP(C55,'Berechnung MP'!$A$1:$C$4384,3,0))</f>
        <v>Junge</v>
      </c>
      <c r="D59" s="30" t="str">
        <f>IF(D55="","",VLOOKUP(D55,'Berechnung MP'!$A$1:$C$4384,3,0))</f>
        <v/>
      </c>
      <c r="E59" s="73"/>
      <c r="F59" s="21" t="str">
        <f>IF(J54="Junge","direkt vor Zeugung","")</f>
        <v/>
      </c>
      <c r="G59" s="61"/>
      <c r="H59" s="64"/>
      <c r="I59" s="25"/>
    </row>
    <row r="60" spans="1:10" ht="12.75" customHeight="1" x14ac:dyDescent="0.25">
      <c r="A60" s="72" t="s">
        <v>15</v>
      </c>
      <c r="B60" s="65" t="str">
        <f>IF(J60="Junge","Von Hinten","")</f>
        <v/>
      </c>
      <c r="C60" s="27" t="s">
        <v>45</v>
      </c>
      <c r="D60" s="13" t="s">
        <v>45</v>
      </c>
      <c r="E60" s="16" t="s">
        <v>48</v>
      </c>
      <c r="F60" s="55" t="str">
        <f>IF(J60="Junge","Backsoda Spülung am","")</f>
        <v/>
      </c>
      <c r="G60" s="59" t="str">
        <f>IF('AJ Berechnung CE'!B30="J","Junge",IF('AJ Berechnung CE'!B30="M","Mädchen",""))</f>
        <v/>
      </c>
      <c r="H60" s="62" t="str">
        <f>IF('AJ Berechnung CE'!C30="J","Junge",IF('AJ Berechnung CE'!C30="M","Mädchen",""))</f>
        <v>Mädchen</v>
      </c>
      <c r="I60" s="55" t="str">
        <f>IF(J60="Junge","Normale Temperatur der Hoden","")</f>
        <v/>
      </c>
      <c r="J60" s="45" t="str">
        <f>IF(C61&lt;=$G$5,G60,H60)</f>
        <v>Mädchen</v>
      </c>
    </row>
    <row r="61" spans="1:10" x14ac:dyDescent="0.25">
      <c r="A61" s="66"/>
      <c r="B61" s="66"/>
      <c r="C61" s="28">
        <f>VLOOKUP(A60,'AJ Berechnung ES'!$K$8:$M$19,2,0)</f>
        <v>46319</v>
      </c>
      <c r="D61" s="14" t="str">
        <f>VLOOKUP(A60,'AJ Berechnung ES'!$K$8:$M$19,3,0)</f>
        <v/>
      </c>
      <c r="E61" s="57" t="str">
        <f>IF(J60="Junge","Orgasmus emfohlen","")</f>
        <v/>
      </c>
      <c r="F61" s="56"/>
      <c r="G61" s="60"/>
      <c r="H61" s="63"/>
      <c r="I61" s="57"/>
    </row>
    <row r="62" spans="1:10" x14ac:dyDescent="0.25">
      <c r="A62" s="66"/>
      <c r="B62" s="66"/>
      <c r="C62" s="29" t="s">
        <v>46</v>
      </c>
      <c r="D62" s="15" t="s">
        <v>46</v>
      </c>
      <c r="E62" s="57"/>
      <c r="F62" s="56"/>
      <c r="G62" s="60"/>
      <c r="H62" s="63"/>
      <c r="I62" s="57"/>
    </row>
    <row r="63" spans="1:10" x14ac:dyDescent="0.25">
      <c r="A63" s="66"/>
      <c r="B63" s="66"/>
      <c r="C63" s="28">
        <f>C61</f>
        <v>46319</v>
      </c>
      <c r="D63" s="14" t="str">
        <f>D61</f>
        <v/>
      </c>
      <c r="E63" s="18" t="s">
        <v>49</v>
      </c>
      <c r="F63" s="56"/>
      <c r="G63" s="60"/>
      <c r="H63" s="63"/>
      <c r="I63" s="24"/>
    </row>
    <row r="64" spans="1:10" x14ac:dyDescent="0.25">
      <c r="A64" s="66"/>
      <c r="B64" s="66"/>
      <c r="C64" s="29" t="s">
        <v>47</v>
      </c>
      <c r="D64" s="15" t="s">
        <v>47</v>
      </c>
      <c r="E64" s="57" t="str">
        <f>IF(J60="Junge","nichts zu beachten","")</f>
        <v/>
      </c>
      <c r="F64" s="20" t="str">
        <f>IF(J60="Junge",C63,"")</f>
        <v/>
      </c>
      <c r="G64" s="60"/>
      <c r="H64" s="63"/>
      <c r="I64" s="17"/>
    </row>
    <row r="65" spans="1:10" ht="13.8" thickBot="1" x14ac:dyDescent="0.3">
      <c r="A65" s="67"/>
      <c r="B65" s="67"/>
      <c r="C65" s="30" t="str">
        <f>IF(C61="","",VLOOKUP(C61,'Berechnung MP'!$A$1:$C$4384,3,0))</f>
        <v>Junge</v>
      </c>
      <c r="D65" s="30" t="str">
        <f>IF(D61="","",VLOOKUP(D61,'Berechnung MP'!$A$1:$C$4384,3,0))</f>
        <v/>
      </c>
      <c r="E65" s="73"/>
      <c r="F65" s="21" t="str">
        <f>IF(J60="Junge","direkt vor Zeugung","")</f>
        <v/>
      </c>
      <c r="G65" s="61"/>
      <c r="H65" s="64"/>
      <c r="I65" s="25"/>
    </row>
    <row r="66" spans="1:10" ht="12.75" customHeight="1" x14ac:dyDescent="0.25">
      <c r="A66" s="72" t="s">
        <v>16</v>
      </c>
      <c r="B66" s="65" t="str">
        <f>IF(J66="Junge","Von Hinten","")</f>
        <v/>
      </c>
      <c r="C66" s="27" t="s">
        <v>45</v>
      </c>
      <c r="D66" s="13" t="s">
        <v>45</v>
      </c>
      <c r="E66" s="16" t="s">
        <v>48</v>
      </c>
      <c r="F66" s="55" t="str">
        <f>IF(J66="Junge","Backsoda Spülung am","")</f>
        <v/>
      </c>
      <c r="G66" s="59" t="str">
        <f>IF('AJ Berechnung CE'!B31="J","Junge",IF('AJ Berechnung CE'!B31="M","Mädchen",""))</f>
        <v/>
      </c>
      <c r="H66" s="62" t="str">
        <f>IF('AJ Berechnung CE'!C31="J","Junge",IF('AJ Berechnung CE'!C31="M","Mädchen",""))</f>
        <v>Mädchen</v>
      </c>
      <c r="I66" s="55" t="str">
        <f>IF(J66="Junge","Normale Temperatur der Hoden","")</f>
        <v/>
      </c>
      <c r="J66" s="45" t="str">
        <f>IF(C67&lt;=$G$5,G66,H66)</f>
        <v>Mädchen</v>
      </c>
    </row>
    <row r="67" spans="1:10" x14ac:dyDescent="0.25">
      <c r="A67" s="66"/>
      <c r="B67" s="66"/>
      <c r="C67" s="28">
        <f>VLOOKUP(A66,'AJ Berechnung ES'!$K$8:$M$19,2,0)</f>
        <v>46346</v>
      </c>
      <c r="D67" s="14" t="str">
        <f>VLOOKUP(A66,'AJ Berechnung ES'!$K$8:$M$19,3,0)</f>
        <v/>
      </c>
      <c r="E67" s="57" t="str">
        <f>IF(J66="Junge","Orgasmus emfohlen","")</f>
        <v/>
      </c>
      <c r="F67" s="56"/>
      <c r="G67" s="60"/>
      <c r="H67" s="63"/>
      <c r="I67" s="57"/>
    </row>
    <row r="68" spans="1:10" x14ac:dyDescent="0.25">
      <c r="A68" s="66"/>
      <c r="B68" s="66"/>
      <c r="C68" s="29" t="s">
        <v>46</v>
      </c>
      <c r="D68" s="15" t="s">
        <v>46</v>
      </c>
      <c r="E68" s="57"/>
      <c r="F68" s="56"/>
      <c r="G68" s="60"/>
      <c r="H68" s="63"/>
      <c r="I68" s="57"/>
    </row>
    <row r="69" spans="1:10" x14ac:dyDescent="0.25">
      <c r="A69" s="66"/>
      <c r="B69" s="66"/>
      <c r="C69" s="28">
        <f>C67</f>
        <v>46346</v>
      </c>
      <c r="D69" s="14" t="str">
        <f>D67</f>
        <v/>
      </c>
      <c r="E69" s="18" t="s">
        <v>49</v>
      </c>
      <c r="F69" s="56"/>
      <c r="G69" s="60"/>
      <c r="H69" s="63"/>
      <c r="I69" s="24"/>
    </row>
    <row r="70" spans="1:10" x14ac:dyDescent="0.25">
      <c r="A70" s="66"/>
      <c r="B70" s="66"/>
      <c r="C70" s="29" t="s">
        <v>47</v>
      </c>
      <c r="D70" s="15" t="s">
        <v>47</v>
      </c>
      <c r="E70" s="57" t="str">
        <f>IF(J66="Junge","nichts zu beachten","")</f>
        <v/>
      </c>
      <c r="F70" s="20" t="str">
        <f>IF(J66="Junge",C69,"")</f>
        <v/>
      </c>
      <c r="G70" s="60"/>
      <c r="H70" s="63"/>
      <c r="I70" s="17"/>
    </row>
    <row r="71" spans="1:10" ht="13.8" thickBot="1" x14ac:dyDescent="0.3">
      <c r="A71" s="67"/>
      <c r="B71" s="67"/>
      <c r="C71" s="30" t="str">
        <f>IF(C67="","",VLOOKUP(C67,'Berechnung MP'!$A$1:$C$4384,3,0))</f>
        <v>Mädchen</v>
      </c>
      <c r="D71" s="30" t="str">
        <f>IF(D67="","",VLOOKUP(D67,'Berechnung MP'!$A$1:$C$4384,3,0))</f>
        <v/>
      </c>
      <c r="E71" s="73"/>
      <c r="F71" s="21" t="str">
        <f>IF(J66="Junge","direkt vor Zeugung","")</f>
        <v/>
      </c>
      <c r="G71" s="61"/>
      <c r="H71" s="64"/>
      <c r="I71" s="25"/>
    </row>
    <row r="72" spans="1:10" ht="12.75" customHeight="1" x14ac:dyDescent="0.25">
      <c r="A72" s="72" t="s">
        <v>17</v>
      </c>
      <c r="B72" s="65" t="str">
        <f>IF(J72="Junge","Von Hinten","")</f>
        <v>Von Hinten</v>
      </c>
      <c r="C72" s="27" t="s">
        <v>45</v>
      </c>
      <c r="D72" s="13" t="s">
        <v>45</v>
      </c>
      <c r="E72" s="16" t="s">
        <v>48</v>
      </c>
      <c r="F72" s="55" t="str">
        <f>IF(J72="Junge","Backsoda Spülung am","")</f>
        <v>Backsoda Spülung am</v>
      </c>
      <c r="G72" s="59" t="str">
        <f>IF('AJ Berechnung CE'!B32="J","Junge",IF('AJ Berechnung CE'!B32="M","Mädchen",""))</f>
        <v/>
      </c>
      <c r="H72" s="62" t="str">
        <f>IF('AJ Berechnung CE'!C32="J","Junge",IF('AJ Berechnung CE'!C32="M","Mädchen",""))</f>
        <v>Junge</v>
      </c>
      <c r="I72" s="55" t="str">
        <f>IF(J72="Junge","Normale Temperatur der Hoden","")</f>
        <v>Normale Temperatur der Hoden</v>
      </c>
      <c r="J72" s="45" t="str">
        <f>IF(C73&lt;=$G$5,G72,H72)</f>
        <v>Junge</v>
      </c>
    </row>
    <row r="73" spans="1:10" x14ac:dyDescent="0.25">
      <c r="A73" s="66"/>
      <c r="B73" s="66"/>
      <c r="C73" s="28">
        <f>VLOOKUP(A72,'AJ Berechnung ES'!$K$8:$M$19,2,0)</f>
        <v>46373</v>
      </c>
      <c r="D73" s="14" t="str">
        <f>VLOOKUP(A72,'AJ Berechnung ES'!$K$8:$M$19,3,0)</f>
        <v/>
      </c>
      <c r="E73" s="57" t="str">
        <f>IF(J72="Junge","Orgasmus emfohlen","")</f>
        <v>Orgasmus emfohlen</v>
      </c>
      <c r="F73" s="56"/>
      <c r="G73" s="60"/>
      <c r="H73" s="63"/>
      <c r="I73" s="57"/>
    </row>
    <row r="74" spans="1:10" x14ac:dyDescent="0.25">
      <c r="A74" s="66"/>
      <c r="B74" s="66"/>
      <c r="C74" s="29" t="s">
        <v>46</v>
      </c>
      <c r="D74" s="15" t="s">
        <v>46</v>
      </c>
      <c r="E74" s="57"/>
      <c r="F74" s="56"/>
      <c r="G74" s="60"/>
      <c r="H74" s="63"/>
      <c r="I74" s="57"/>
    </row>
    <row r="75" spans="1:10" ht="12.75" customHeight="1" x14ac:dyDescent="0.25">
      <c r="A75" s="66"/>
      <c r="B75" s="66"/>
      <c r="C75" s="28">
        <f>C73</f>
        <v>46373</v>
      </c>
      <c r="D75" s="14" t="str">
        <f>D73</f>
        <v/>
      </c>
      <c r="E75" s="18" t="s">
        <v>49</v>
      </c>
      <c r="F75" s="56"/>
      <c r="G75" s="60"/>
      <c r="H75" s="63"/>
      <c r="I75" s="24"/>
    </row>
    <row r="76" spans="1:10" x14ac:dyDescent="0.25">
      <c r="A76" s="66"/>
      <c r="B76" s="66"/>
      <c r="C76" s="29" t="s">
        <v>47</v>
      </c>
      <c r="D76" s="15" t="s">
        <v>47</v>
      </c>
      <c r="E76" s="57" t="str">
        <f>IF(J72="Junge","nichts zu beachten","")</f>
        <v>nichts zu beachten</v>
      </c>
      <c r="F76" s="20">
        <f>IF(J72="Junge",C75,"")</f>
        <v>46373</v>
      </c>
      <c r="G76" s="60"/>
      <c r="H76" s="63"/>
      <c r="I76" s="17"/>
    </row>
    <row r="77" spans="1:10" ht="13.8" thickBot="1" x14ac:dyDescent="0.3">
      <c r="A77" s="67"/>
      <c r="B77" s="67"/>
      <c r="C77" s="30" t="str">
        <f>IF(C73="","",VLOOKUP(C73,'Berechnung MP'!$A$1:$C$4384,3,0))</f>
        <v>Mädchen</v>
      </c>
      <c r="D77" s="30" t="str">
        <f>IF(D73="","",VLOOKUP(D73,'Berechnung MP'!$A$1:$C$4384,3,0))</f>
        <v/>
      </c>
      <c r="E77" s="73"/>
      <c r="F77" s="21" t="str">
        <f>IF(J72="Junge","direkt vor Zeugung","")</f>
        <v>direkt vor Zeugung</v>
      </c>
      <c r="G77" s="61"/>
      <c r="H77" s="64"/>
      <c r="I77" s="25"/>
    </row>
    <row r="78" spans="1:10" x14ac:dyDescent="0.25">
      <c r="E78" s="10"/>
    </row>
    <row r="79" spans="1:10" x14ac:dyDescent="0.25">
      <c r="C79" s="5"/>
      <c r="D79" s="5"/>
    </row>
    <row r="83" spans="3:4" x14ac:dyDescent="0.25">
      <c r="C83" s="5"/>
      <c r="D83" s="5"/>
    </row>
    <row r="85" spans="3:4" x14ac:dyDescent="0.25">
      <c r="C85" s="5"/>
      <c r="D85" s="5"/>
    </row>
    <row r="89" spans="3:4" x14ac:dyDescent="0.25">
      <c r="C89" s="5"/>
      <c r="D89" s="5"/>
    </row>
    <row r="91" spans="3:4" x14ac:dyDescent="0.25">
      <c r="C91" s="5"/>
      <c r="D91" s="5"/>
    </row>
    <row r="95" spans="3:4" x14ac:dyDescent="0.25">
      <c r="C95" s="5"/>
      <c r="D95" s="5"/>
    </row>
    <row r="97" spans="3:4" x14ac:dyDescent="0.25">
      <c r="C97" s="5"/>
      <c r="D97" s="5"/>
    </row>
    <row r="101" spans="3:4" x14ac:dyDescent="0.25">
      <c r="C101" s="5"/>
      <c r="D101" s="5"/>
    </row>
    <row r="103" spans="3:4" x14ac:dyDescent="0.25">
      <c r="C103" s="5"/>
      <c r="D103" s="5"/>
    </row>
    <row r="107" spans="3:4" x14ac:dyDescent="0.25">
      <c r="C107" s="5"/>
      <c r="D107" s="5"/>
    </row>
    <row r="109" spans="3:4" x14ac:dyDescent="0.25">
      <c r="C109" s="5"/>
      <c r="D109" s="5"/>
    </row>
  </sheetData>
  <sheetProtection algorithmName="SHA-512" hashValue="hQRm8i+Gm5HDNpsRsMvEaJp5MYl+qUQW5+aCXaeZ99xY0hxNN0OnjtjxWytiCL+x/5hURg8ZwlSKIVDrnaN0Gw==" saltValue="NVUrT46ygRnMKZz4AZUlSw==" spinCount="100000" sheet="1" selectLockedCells="1"/>
  <mergeCells count="98">
    <mergeCell ref="E22:E23"/>
    <mergeCell ref="E25:E26"/>
    <mergeCell ref="E28:E29"/>
    <mergeCell ref="E31:E32"/>
    <mergeCell ref="E73:E74"/>
    <mergeCell ref="E76:E77"/>
    <mergeCell ref="E49:E50"/>
    <mergeCell ref="E52:E53"/>
    <mergeCell ref="E55:E56"/>
    <mergeCell ref="E58:E59"/>
    <mergeCell ref="E67:E68"/>
    <mergeCell ref="E70:E71"/>
    <mergeCell ref="I18:I20"/>
    <mergeCell ref="E7:E8"/>
    <mergeCell ref="E10:E11"/>
    <mergeCell ref="E16:E17"/>
    <mergeCell ref="E19:E20"/>
    <mergeCell ref="E13:E14"/>
    <mergeCell ref="H24:H29"/>
    <mergeCell ref="H18:H23"/>
    <mergeCell ref="I6:I8"/>
    <mergeCell ref="F12:F15"/>
    <mergeCell ref="G12:G17"/>
    <mergeCell ref="H12:H17"/>
    <mergeCell ref="I12:I14"/>
    <mergeCell ref="G6:G11"/>
    <mergeCell ref="H6:H11"/>
    <mergeCell ref="F6:F9"/>
    <mergeCell ref="G30:G35"/>
    <mergeCell ref="H30:H35"/>
    <mergeCell ref="E34:E35"/>
    <mergeCell ref="I24:I26"/>
    <mergeCell ref="B18:B23"/>
    <mergeCell ref="F18:F21"/>
    <mergeCell ref="G18:G23"/>
    <mergeCell ref="B24:B29"/>
    <mergeCell ref="F24:F27"/>
    <mergeCell ref="G24:G29"/>
    <mergeCell ref="I30:I32"/>
    <mergeCell ref="I36:I38"/>
    <mergeCell ref="B36:B41"/>
    <mergeCell ref="F36:F39"/>
    <mergeCell ref="G36:G41"/>
    <mergeCell ref="H36:H41"/>
    <mergeCell ref="E40:E41"/>
    <mergeCell ref="E37:E38"/>
    <mergeCell ref="B30:B35"/>
    <mergeCell ref="F30:F33"/>
    <mergeCell ref="I42:I44"/>
    <mergeCell ref="B48:B53"/>
    <mergeCell ref="F48:F51"/>
    <mergeCell ref="G48:G53"/>
    <mergeCell ref="H48:H53"/>
    <mergeCell ref="I48:I50"/>
    <mergeCell ref="B42:B47"/>
    <mergeCell ref="F42:F45"/>
    <mergeCell ref="G42:G47"/>
    <mergeCell ref="H42:H47"/>
    <mergeCell ref="B54:B59"/>
    <mergeCell ref="F54:F57"/>
    <mergeCell ref="G54:G59"/>
    <mergeCell ref="H54:H59"/>
    <mergeCell ref="E43:E44"/>
    <mergeCell ref="E46:E47"/>
    <mergeCell ref="B60:B65"/>
    <mergeCell ref="F60:F63"/>
    <mergeCell ref="G60:G65"/>
    <mergeCell ref="H60:H65"/>
    <mergeCell ref="E61:E62"/>
    <mergeCell ref="E64:E65"/>
    <mergeCell ref="H72:H77"/>
    <mergeCell ref="G66:G71"/>
    <mergeCell ref="H66:H71"/>
    <mergeCell ref="I54:I56"/>
    <mergeCell ref="I60:I62"/>
    <mergeCell ref="I66:I68"/>
    <mergeCell ref="B12:B17"/>
    <mergeCell ref="B6:B11"/>
    <mergeCell ref="I72:I74"/>
    <mergeCell ref="B66:B71"/>
    <mergeCell ref="F66:F69"/>
    <mergeCell ref="C3:D3"/>
    <mergeCell ref="C4:D4"/>
    <mergeCell ref="B72:B77"/>
    <mergeCell ref="F72:F75"/>
    <mergeCell ref="G72:G77"/>
    <mergeCell ref="A18:A23"/>
    <mergeCell ref="A24:A29"/>
    <mergeCell ref="A30:A35"/>
    <mergeCell ref="A36:A41"/>
    <mergeCell ref="A6:A11"/>
    <mergeCell ref="A12:A17"/>
    <mergeCell ref="A66:A71"/>
    <mergeCell ref="A72:A77"/>
    <mergeCell ref="A42:A47"/>
    <mergeCell ref="A48:A53"/>
    <mergeCell ref="A54:A59"/>
    <mergeCell ref="A60:A65"/>
  </mergeCells>
  <phoneticPr fontId="1" type="noConversion"/>
  <conditionalFormatting sqref="G72:H72 G6:H6 C11:D11 C23:D23 C29:D29 C35:D35 C41:D41 C47:D47 C53:D53 C59:D59 C65:D65 C71:D71 G12:H12 G18:H18 G24:H24 G30:H30 G36:H36 G42:H42 G48:H48 G54:H54 G60:H60 G66:H66 C77:D77 C17:D17">
    <cfRule type="cellIs" dxfId="9" priority="1" stopIfTrue="1" operator="equal">
      <formula>"Mädchen"</formula>
    </cfRule>
    <cfRule type="cellIs" dxfId="8" priority="2" stopIfTrue="1" operator="equal">
      <formula>"Junge"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&amp;C&amp;14Die STORCH-Methode&amp;REingaben in Tabelle "Eingaben"</oddHeader>
    <oddFooter xml:space="preserve">&amp;L(c) Copyright 2012 bei www.geschlechtsbestimmung.net  -  Alle Angaben sind ohne Gewähr - Beachten Sie unbedingt die Rechtlichen Hinweise im Buch
</oddFooter>
  </headerFooter>
  <rowBreaks count="2" manualBreakCount="2">
    <brk id="29" max="16383" man="1"/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E855-8DD0-4177-8239-4990A9988099}">
  <dimension ref="A1:G4384"/>
  <sheetViews>
    <sheetView workbookViewId="0"/>
  </sheetViews>
  <sheetFormatPr baseColWidth="10" defaultRowHeight="13.2" x14ac:dyDescent="0.25"/>
  <sheetData>
    <row r="1" spans="1:7" x14ac:dyDescent="0.25">
      <c r="A1" t="s">
        <v>50</v>
      </c>
      <c r="B1" t="s">
        <v>51</v>
      </c>
      <c r="C1" t="s">
        <v>52</v>
      </c>
      <c r="F1" t="s">
        <v>51</v>
      </c>
      <c r="G1" t="s">
        <v>52</v>
      </c>
    </row>
    <row r="2" spans="1:7" x14ac:dyDescent="0.25">
      <c r="A2" s="5">
        <v>45292</v>
      </c>
      <c r="B2" t="s">
        <v>58</v>
      </c>
      <c r="C2" t="str">
        <f t="shared" ref="C2:C65" si="0">VLOOKUP(B2,$F$1:$G$13,2,0)</f>
        <v>Mädchen</v>
      </c>
      <c r="F2" t="s">
        <v>53</v>
      </c>
      <c r="G2" t="s">
        <v>66</v>
      </c>
    </row>
    <row r="3" spans="1:7" x14ac:dyDescent="0.25">
      <c r="A3" s="5">
        <v>45293</v>
      </c>
      <c r="B3" t="s">
        <v>58</v>
      </c>
      <c r="C3" t="str">
        <f t="shared" si="0"/>
        <v>Mädchen</v>
      </c>
      <c r="F3" t="s">
        <v>54</v>
      </c>
      <c r="G3" t="s">
        <v>65</v>
      </c>
    </row>
    <row r="4" spans="1:7" x14ac:dyDescent="0.25">
      <c r="A4" s="5">
        <v>45294</v>
      </c>
      <c r="B4" t="s">
        <v>58</v>
      </c>
      <c r="C4" t="str">
        <f t="shared" si="0"/>
        <v>Mädchen</v>
      </c>
      <c r="F4" t="s">
        <v>55</v>
      </c>
      <c r="G4" t="s">
        <v>66</v>
      </c>
    </row>
    <row r="5" spans="1:7" x14ac:dyDescent="0.25">
      <c r="A5" s="5">
        <v>45295</v>
      </c>
      <c r="B5" t="s">
        <v>59</v>
      </c>
      <c r="C5" t="str">
        <f t="shared" si="0"/>
        <v>Junge</v>
      </c>
      <c r="F5" t="s">
        <v>56</v>
      </c>
      <c r="G5" t="s">
        <v>65</v>
      </c>
    </row>
    <row r="6" spans="1:7" x14ac:dyDescent="0.25">
      <c r="A6" s="5">
        <v>45296</v>
      </c>
      <c r="B6" t="s">
        <v>59</v>
      </c>
      <c r="C6" t="str">
        <f t="shared" si="0"/>
        <v>Junge</v>
      </c>
      <c r="F6" t="s">
        <v>57</v>
      </c>
      <c r="G6" t="s">
        <v>66</v>
      </c>
    </row>
    <row r="7" spans="1:7" x14ac:dyDescent="0.25">
      <c r="A7" s="5">
        <v>45297</v>
      </c>
      <c r="B7" t="s">
        <v>60</v>
      </c>
      <c r="C7" t="str">
        <f t="shared" si="0"/>
        <v>Mädchen</v>
      </c>
      <c r="F7" t="s">
        <v>58</v>
      </c>
      <c r="G7" t="s">
        <v>65</v>
      </c>
    </row>
    <row r="8" spans="1:7" x14ac:dyDescent="0.25">
      <c r="A8" s="5">
        <v>45298</v>
      </c>
      <c r="B8" t="s">
        <v>60</v>
      </c>
      <c r="C8" t="str">
        <f t="shared" si="0"/>
        <v>Mädchen</v>
      </c>
      <c r="F8" t="s">
        <v>59</v>
      </c>
      <c r="G8" t="s">
        <v>66</v>
      </c>
    </row>
    <row r="9" spans="1:7" x14ac:dyDescent="0.25">
      <c r="A9" s="5">
        <v>45299</v>
      </c>
      <c r="B9" t="s">
        <v>61</v>
      </c>
      <c r="C9" t="str">
        <f t="shared" si="0"/>
        <v>Junge</v>
      </c>
      <c r="F9" t="s">
        <v>60</v>
      </c>
      <c r="G9" t="s">
        <v>65</v>
      </c>
    </row>
    <row r="10" spans="1:7" x14ac:dyDescent="0.25">
      <c r="A10" s="5">
        <v>45300</v>
      </c>
      <c r="B10" t="s">
        <v>61</v>
      </c>
      <c r="C10" t="str">
        <f t="shared" si="0"/>
        <v>Junge</v>
      </c>
      <c r="F10" t="s">
        <v>61</v>
      </c>
      <c r="G10" t="s">
        <v>66</v>
      </c>
    </row>
    <row r="11" spans="1:7" x14ac:dyDescent="0.25">
      <c r="A11" s="5">
        <v>45301</v>
      </c>
      <c r="B11" t="s">
        <v>61</v>
      </c>
      <c r="C11" t="str">
        <f t="shared" si="0"/>
        <v>Junge</v>
      </c>
      <c r="F11" t="s">
        <v>62</v>
      </c>
      <c r="G11" t="s">
        <v>65</v>
      </c>
    </row>
    <row r="12" spans="1:7" x14ac:dyDescent="0.25">
      <c r="A12" s="5">
        <v>45302</v>
      </c>
      <c r="B12" t="s">
        <v>62</v>
      </c>
      <c r="C12" t="str">
        <f t="shared" si="0"/>
        <v>Mädchen</v>
      </c>
      <c r="F12" t="s">
        <v>63</v>
      </c>
      <c r="G12" t="s">
        <v>66</v>
      </c>
    </row>
    <row r="13" spans="1:7" x14ac:dyDescent="0.25">
      <c r="A13" s="5">
        <v>45303</v>
      </c>
      <c r="B13" t="s">
        <v>62</v>
      </c>
      <c r="C13" t="str">
        <f t="shared" si="0"/>
        <v>Mädchen</v>
      </c>
      <c r="F13" t="s">
        <v>64</v>
      </c>
      <c r="G13" t="s">
        <v>65</v>
      </c>
    </row>
    <row r="14" spans="1:7" x14ac:dyDescent="0.25">
      <c r="A14" s="5">
        <v>45304</v>
      </c>
      <c r="B14" t="s">
        <v>63</v>
      </c>
      <c r="C14" t="str">
        <f t="shared" si="0"/>
        <v>Junge</v>
      </c>
    </row>
    <row r="15" spans="1:7" x14ac:dyDescent="0.25">
      <c r="A15" s="5">
        <v>45305</v>
      </c>
      <c r="B15" t="s">
        <v>63</v>
      </c>
      <c r="C15" t="str">
        <f t="shared" si="0"/>
        <v>Junge</v>
      </c>
    </row>
    <row r="16" spans="1:7" x14ac:dyDescent="0.25">
      <c r="A16" s="5">
        <v>45306</v>
      </c>
      <c r="B16" t="s">
        <v>64</v>
      </c>
      <c r="C16" t="str">
        <f t="shared" si="0"/>
        <v>Mädchen</v>
      </c>
    </row>
    <row r="17" spans="1:3" x14ac:dyDescent="0.25">
      <c r="A17" s="5">
        <v>45307</v>
      </c>
      <c r="B17" t="s">
        <v>64</v>
      </c>
      <c r="C17" t="str">
        <f t="shared" si="0"/>
        <v>Mädchen</v>
      </c>
    </row>
    <row r="18" spans="1:3" x14ac:dyDescent="0.25">
      <c r="A18" s="5">
        <v>45308</v>
      </c>
      <c r="B18" t="s">
        <v>53</v>
      </c>
      <c r="C18" t="str">
        <f t="shared" si="0"/>
        <v>Junge</v>
      </c>
    </row>
    <row r="19" spans="1:3" x14ac:dyDescent="0.25">
      <c r="A19" s="5">
        <v>45309</v>
      </c>
      <c r="B19" t="s">
        <v>53</v>
      </c>
      <c r="C19" t="str">
        <f t="shared" si="0"/>
        <v>Junge</v>
      </c>
    </row>
    <row r="20" spans="1:3" x14ac:dyDescent="0.25">
      <c r="A20" s="5">
        <v>45310</v>
      </c>
      <c r="B20" t="s">
        <v>54</v>
      </c>
      <c r="C20" t="str">
        <f t="shared" si="0"/>
        <v>Mädchen</v>
      </c>
    </row>
    <row r="21" spans="1:3" x14ac:dyDescent="0.25">
      <c r="A21" s="5">
        <v>45311</v>
      </c>
      <c r="B21" t="s">
        <v>54</v>
      </c>
      <c r="C21" t="str">
        <f t="shared" si="0"/>
        <v>Mädchen</v>
      </c>
    </row>
    <row r="22" spans="1:3" x14ac:dyDescent="0.25">
      <c r="A22" s="5">
        <v>45312</v>
      </c>
      <c r="B22" t="s">
        <v>55</v>
      </c>
      <c r="C22" t="str">
        <f t="shared" si="0"/>
        <v>Junge</v>
      </c>
    </row>
    <row r="23" spans="1:3" x14ac:dyDescent="0.25">
      <c r="A23" s="5">
        <v>45313</v>
      </c>
      <c r="B23" t="s">
        <v>55</v>
      </c>
      <c r="C23" t="str">
        <f t="shared" si="0"/>
        <v>Junge</v>
      </c>
    </row>
    <row r="24" spans="1:3" x14ac:dyDescent="0.25">
      <c r="A24" s="5">
        <v>45314</v>
      </c>
      <c r="B24" t="s">
        <v>56</v>
      </c>
      <c r="C24" t="str">
        <f t="shared" si="0"/>
        <v>Mädchen</v>
      </c>
    </row>
    <row r="25" spans="1:3" x14ac:dyDescent="0.25">
      <c r="A25" s="5">
        <v>45315</v>
      </c>
      <c r="B25" t="s">
        <v>56</v>
      </c>
      <c r="C25" t="str">
        <f t="shared" si="0"/>
        <v>Mädchen</v>
      </c>
    </row>
    <row r="26" spans="1:3" x14ac:dyDescent="0.25">
      <c r="A26" s="5">
        <v>45316</v>
      </c>
      <c r="B26" t="s">
        <v>56</v>
      </c>
      <c r="C26" t="str">
        <f t="shared" si="0"/>
        <v>Mädchen</v>
      </c>
    </row>
    <row r="27" spans="1:3" x14ac:dyDescent="0.25">
      <c r="A27" s="5">
        <v>45317</v>
      </c>
      <c r="B27" t="s">
        <v>57</v>
      </c>
      <c r="C27" t="str">
        <f t="shared" si="0"/>
        <v>Junge</v>
      </c>
    </row>
    <row r="28" spans="1:3" x14ac:dyDescent="0.25">
      <c r="A28" s="5">
        <v>45318</v>
      </c>
      <c r="B28" t="s">
        <v>57</v>
      </c>
      <c r="C28" t="str">
        <f t="shared" si="0"/>
        <v>Junge</v>
      </c>
    </row>
    <row r="29" spans="1:3" x14ac:dyDescent="0.25">
      <c r="A29" s="5">
        <v>45319</v>
      </c>
      <c r="B29" t="s">
        <v>58</v>
      </c>
      <c r="C29" t="str">
        <f t="shared" si="0"/>
        <v>Mädchen</v>
      </c>
    </row>
    <row r="30" spans="1:3" x14ac:dyDescent="0.25">
      <c r="A30" s="5">
        <v>45320</v>
      </c>
      <c r="B30" t="s">
        <v>58</v>
      </c>
      <c r="C30" t="str">
        <f t="shared" si="0"/>
        <v>Mädchen</v>
      </c>
    </row>
    <row r="31" spans="1:3" x14ac:dyDescent="0.25">
      <c r="A31" s="5">
        <v>45321</v>
      </c>
      <c r="B31" t="s">
        <v>58</v>
      </c>
      <c r="C31" t="str">
        <f t="shared" si="0"/>
        <v>Mädchen</v>
      </c>
    </row>
    <row r="32" spans="1:3" x14ac:dyDescent="0.25">
      <c r="A32" s="5">
        <v>45322</v>
      </c>
      <c r="B32" t="s">
        <v>59</v>
      </c>
      <c r="C32" t="str">
        <f t="shared" si="0"/>
        <v>Junge</v>
      </c>
    </row>
    <row r="33" spans="1:3" x14ac:dyDescent="0.25">
      <c r="A33" s="5">
        <v>45323</v>
      </c>
      <c r="B33" t="s">
        <v>59</v>
      </c>
      <c r="C33" t="str">
        <f t="shared" si="0"/>
        <v>Junge</v>
      </c>
    </row>
    <row r="34" spans="1:3" x14ac:dyDescent="0.25">
      <c r="A34" s="5">
        <v>45324</v>
      </c>
      <c r="B34" t="s">
        <v>60</v>
      </c>
      <c r="C34" t="str">
        <f t="shared" si="0"/>
        <v>Mädchen</v>
      </c>
    </row>
    <row r="35" spans="1:3" x14ac:dyDescent="0.25">
      <c r="A35" s="5">
        <v>45325</v>
      </c>
      <c r="B35" t="s">
        <v>60</v>
      </c>
      <c r="C35" t="str">
        <f t="shared" si="0"/>
        <v>Mädchen</v>
      </c>
    </row>
    <row r="36" spans="1:3" x14ac:dyDescent="0.25">
      <c r="A36" s="5">
        <v>45326</v>
      </c>
      <c r="B36" t="s">
        <v>60</v>
      </c>
      <c r="C36" t="str">
        <f t="shared" si="0"/>
        <v>Mädchen</v>
      </c>
    </row>
    <row r="37" spans="1:3" x14ac:dyDescent="0.25">
      <c r="A37" s="5">
        <v>45327</v>
      </c>
      <c r="B37" t="s">
        <v>61</v>
      </c>
      <c r="C37" t="str">
        <f t="shared" si="0"/>
        <v>Junge</v>
      </c>
    </row>
    <row r="38" spans="1:3" x14ac:dyDescent="0.25">
      <c r="A38" s="5">
        <v>45328</v>
      </c>
      <c r="B38" t="s">
        <v>61</v>
      </c>
      <c r="C38" t="str">
        <f t="shared" si="0"/>
        <v>Junge</v>
      </c>
    </row>
    <row r="39" spans="1:3" x14ac:dyDescent="0.25">
      <c r="A39" s="5">
        <v>45329</v>
      </c>
      <c r="B39" t="s">
        <v>62</v>
      </c>
      <c r="C39" t="str">
        <f t="shared" si="0"/>
        <v>Mädchen</v>
      </c>
    </row>
    <row r="40" spans="1:3" x14ac:dyDescent="0.25">
      <c r="A40" s="5">
        <v>45330</v>
      </c>
      <c r="B40" t="s">
        <v>62</v>
      </c>
      <c r="C40" t="str">
        <f t="shared" si="0"/>
        <v>Mädchen</v>
      </c>
    </row>
    <row r="41" spans="1:3" x14ac:dyDescent="0.25">
      <c r="A41" s="5">
        <v>45331</v>
      </c>
      <c r="B41" t="s">
        <v>63</v>
      </c>
      <c r="C41" t="str">
        <f t="shared" si="0"/>
        <v>Junge</v>
      </c>
    </row>
    <row r="42" spans="1:3" x14ac:dyDescent="0.25">
      <c r="A42" s="5">
        <v>45332</v>
      </c>
      <c r="B42" t="s">
        <v>63</v>
      </c>
      <c r="C42" t="str">
        <f t="shared" si="0"/>
        <v>Junge</v>
      </c>
    </row>
    <row r="43" spans="1:3" x14ac:dyDescent="0.25">
      <c r="A43" s="5">
        <v>45333</v>
      </c>
      <c r="B43" t="s">
        <v>64</v>
      </c>
      <c r="C43" t="str">
        <f t="shared" si="0"/>
        <v>Mädchen</v>
      </c>
    </row>
    <row r="44" spans="1:3" x14ac:dyDescent="0.25">
      <c r="A44" s="5">
        <v>45334</v>
      </c>
      <c r="B44" t="s">
        <v>64</v>
      </c>
      <c r="C44" t="str">
        <f t="shared" si="0"/>
        <v>Mädchen</v>
      </c>
    </row>
    <row r="45" spans="1:3" x14ac:dyDescent="0.25">
      <c r="A45" s="5">
        <v>45335</v>
      </c>
      <c r="B45" t="s">
        <v>53</v>
      </c>
      <c r="C45" t="str">
        <f t="shared" si="0"/>
        <v>Junge</v>
      </c>
    </row>
    <row r="46" spans="1:3" x14ac:dyDescent="0.25">
      <c r="A46" s="5">
        <v>45336</v>
      </c>
      <c r="B46" t="s">
        <v>53</v>
      </c>
      <c r="C46" t="str">
        <f t="shared" si="0"/>
        <v>Junge</v>
      </c>
    </row>
    <row r="47" spans="1:3" x14ac:dyDescent="0.25">
      <c r="A47" s="5">
        <v>45337</v>
      </c>
      <c r="B47" t="s">
        <v>54</v>
      </c>
      <c r="C47" t="str">
        <f t="shared" si="0"/>
        <v>Mädchen</v>
      </c>
    </row>
    <row r="48" spans="1:3" x14ac:dyDescent="0.25">
      <c r="A48" s="5">
        <v>45338</v>
      </c>
      <c r="B48" t="s">
        <v>54</v>
      </c>
      <c r="C48" t="str">
        <f t="shared" si="0"/>
        <v>Mädchen</v>
      </c>
    </row>
    <row r="49" spans="1:3" x14ac:dyDescent="0.25">
      <c r="A49" s="5">
        <v>45339</v>
      </c>
      <c r="B49" t="s">
        <v>55</v>
      </c>
      <c r="C49" t="str">
        <f t="shared" si="0"/>
        <v>Junge</v>
      </c>
    </row>
    <row r="50" spans="1:3" x14ac:dyDescent="0.25">
      <c r="A50" s="5">
        <v>45340</v>
      </c>
      <c r="B50" t="s">
        <v>55</v>
      </c>
      <c r="C50" t="str">
        <f t="shared" si="0"/>
        <v>Junge</v>
      </c>
    </row>
    <row r="51" spans="1:3" x14ac:dyDescent="0.25">
      <c r="A51" s="5">
        <v>45341</v>
      </c>
      <c r="B51" t="s">
        <v>55</v>
      </c>
      <c r="C51" t="str">
        <f t="shared" si="0"/>
        <v>Junge</v>
      </c>
    </row>
    <row r="52" spans="1:3" x14ac:dyDescent="0.25">
      <c r="A52" s="5">
        <v>45342</v>
      </c>
      <c r="B52" t="s">
        <v>56</v>
      </c>
      <c r="C52" t="str">
        <f t="shared" si="0"/>
        <v>Mädchen</v>
      </c>
    </row>
    <row r="53" spans="1:3" x14ac:dyDescent="0.25">
      <c r="A53" s="5">
        <v>45343</v>
      </c>
      <c r="B53" t="s">
        <v>56</v>
      </c>
      <c r="C53" t="str">
        <f t="shared" si="0"/>
        <v>Mädchen</v>
      </c>
    </row>
    <row r="54" spans="1:3" x14ac:dyDescent="0.25">
      <c r="A54" s="5">
        <v>45344</v>
      </c>
      <c r="B54" t="s">
        <v>57</v>
      </c>
      <c r="C54" t="str">
        <f t="shared" si="0"/>
        <v>Junge</v>
      </c>
    </row>
    <row r="55" spans="1:3" x14ac:dyDescent="0.25">
      <c r="A55" s="5">
        <v>45345</v>
      </c>
      <c r="B55" t="s">
        <v>57</v>
      </c>
      <c r="C55" t="str">
        <f t="shared" si="0"/>
        <v>Junge</v>
      </c>
    </row>
    <row r="56" spans="1:3" x14ac:dyDescent="0.25">
      <c r="A56" s="5">
        <v>45346</v>
      </c>
      <c r="B56" t="s">
        <v>57</v>
      </c>
      <c r="C56" t="str">
        <f t="shared" si="0"/>
        <v>Junge</v>
      </c>
    </row>
    <row r="57" spans="1:3" x14ac:dyDescent="0.25">
      <c r="A57" s="5">
        <v>45347</v>
      </c>
      <c r="B57" t="s">
        <v>58</v>
      </c>
      <c r="C57" t="str">
        <f t="shared" si="0"/>
        <v>Mädchen</v>
      </c>
    </row>
    <row r="58" spans="1:3" x14ac:dyDescent="0.25">
      <c r="A58" s="5">
        <v>45348</v>
      </c>
      <c r="B58" t="s">
        <v>58</v>
      </c>
      <c r="C58" t="str">
        <f t="shared" si="0"/>
        <v>Mädchen</v>
      </c>
    </row>
    <row r="59" spans="1:3" x14ac:dyDescent="0.25">
      <c r="A59" s="5">
        <v>45349</v>
      </c>
      <c r="B59" t="s">
        <v>59</v>
      </c>
      <c r="C59" t="str">
        <f t="shared" si="0"/>
        <v>Junge</v>
      </c>
    </row>
    <row r="60" spans="1:3" x14ac:dyDescent="0.25">
      <c r="A60" s="5">
        <v>45350</v>
      </c>
      <c r="B60" t="s">
        <v>59</v>
      </c>
      <c r="C60" t="str">
        <f t="shared" si="0"/>
        <v>Junge</v>
      </c>
    </row>
    <row r="61" spans="1:3" x14ac:dyDescent="0.25">
      <c r="A61" s="5">
        <v>45351</v>
      </c>
      <c r="B61" t="s">
        <v>59</v>
      </c>
      <c r="C61" t="str">
        <f t="shared" si="0"/>
        <v>Junge</v>
      </c>
    </row>
    <row r="62" spans="1:3" x14ac:dyDescent="0.25">
      <c r="A62" s="5">
        <v>45352</v>
      </c>
      <c r="B62" t="s">
        <v>60</v>
      </c>
      <c r="C62" t="str">
        <f t="shared" si="0"/>
        <v>Mädchen</v>
      </c>
    </row>
    <row r="63" spans="1:3" x14ac:dyDescent="0.25">
      <c r="A63" s="5">
        <v>45353</v>
      </c>
      <c r="B63" t="s">
        <v>60</v>
      </c>
      <c r="C63" t="str">
        <f t="shared" si="0"/>
        <v>Mädchen</v>
      </c>
    </row>
    <row r="64" spans="1:3" x14ac:dyDescent="0.25">
      <c r="A64" s="5">
        <v>45354</v>
      </c>
      <c r="B64" t="s">
        <v>61</v>
      </c>
      <c r="C64" t="str">
        <f t="shared" si="0"/>
        <v>Junge</v>
      </c>
    </row>
    <row r="65" spans="1:3" x14ac:dyDescent="0.25">
      <c r="A65" s="5">
        <v>45355</v>
      </c>
      <c r="B65" t="s">
        <v>61</v>
      </c>
      <c r="C65" t="str">
        <f t="shared" si="0"/>
        <v>Junge</v>
      </c>
    </row>
    <row r="66" spans="1:3" x14ac:dyDescent="0.25">
      <c r="A66" s="5">
        <v>45356</v>
      </c>
      <c r="B66" t="s">
        <v>62</v>
      </c>
      <c r="C66" t="str">
        <f t="shared" ref="C66:C129" si="1">VLOOKUP(B66,$F$1:$G$13,2,0)</f>
        <v>Mädchen</v>
      </c>
    </row>
    <row r="67" spans="1:3" x14ac:dyDescent="0.25">
      <c r="A67" s="5">
        <v>45357</v>
      </c>
      <c r="B67" t="s">
        <v>62</v>
      </c>
      <c r="C67" t="str">
        <f t="shared" si="1"/>
        <v>Mädchen</v>
      </c>
    </row>
    <row r="68" spans="1:3" x14ac:dyDescent="0.25">
      <c r="A68" s="5">
        <v>45358</v>
      </c>
      <c r="B68" t="s">
        <v>62</v>
      </c>
      <c r="C68" t="str">
        <f t="shared" si="1"/>
        <v>Mädchen</v>
      </c>
    </row>
    <row r="69" spans="1:3" x14ac:dyDescent="0.25">
      <c r="A69" s="5">
        <v>45359</v>
      </c>
      <c r="B69" t="s">
        <v>63</v>
      </c>
      <c r="C69" t="str">
        <f t="shared" si="1"/>
        <v>Junge</v>
      </c>
    </row>
    <row r="70" spans="1:3" x14ac:dyDescent="0.25">
      <c r="A70" s="5">
        <v>45360</v>
      </c>
      <c r="B70" t="s">
        <v>63</v>
      </c>
      <c r="C70" t="str">
        <f t="shared" si="1"/>
        <v>Junge</v>
      </c>
    </row>
    <row r="71" spans="1:3" x14ac:dyDescent="0.25">
      <c r="A71" s="5">
        <v>45361</v>
      </c>
      <c r="B71" t="s">
        <v>64</v>
      </c>
      <c r="C71" t="str">
        <f t="shared" si="1"/>
        <v>Mädchen</v>
      </c>
    </row>
    <row r="72" spans="1:3" x14ac:dyDescent="0.25">
      <c r="A72" s="5">
        <v>45362</v>
      </c>
      <c r="B72" t="s">
        <v>64</v>
      </c>
      <c r="C72" t="str">
        <f t="shared" si="1"/>
        <v>Mädchen</v>
      </c>
    </row>
    <row r="73" spans="1:3" x14ac:dyDescent="0.25">
      <c r="A73" s="5">
        <v>45363</v>
      </c>
      <c r="B73" t="s">
        <v>53</v>
      </c>
      <c r="C73" t="str">
        <f t="shared" si="1"/>
        <v>Junge</v>
      </c>
    </row>
    <row r="74" spans="1:3" x14ac:dyDescent="0.25">
      <c r="A74" s="5">
        <v>45364</v>
      </c>
      <c r="B74" t="s">
        <v>53</v>
      </c>
      <c r="C74" t="str">
        <f t="shared" si="1"/>
        <v>Junge</v>
      </c>
    </row>
    <row r="75" spans="1:3" x14ac:dyDescent="0.25">
      <c r="A75" s="5">
        <v>45365</v>
      </c>
      <c r="B75" t="s">
        <v>54</v>
      </c>
      <c r="C75" t="str">
        <f t="shared" si="1"/>
        <v>Mädchen</v>
      </c>
    </row>
    <row r="76" spans="1:3" x14ac:dyDescent="0.25">
      <c r="A76" s="5">
        <v>45366</v>
      </c>
      <c r="B76" t="s">
        <v>54</v>
      </c>
      <c r="C76" t="str">
        <f t="shared" si="1"/>
        <v>Mädchen</v>
      </c>
    </row>
    <row r="77" spans="1:3" x14ac:dyDescent="0.25">
      <c r="A77" s="5">
        <v>45367</v>
      </c>
      <c r="B77" t="s">
        <v>55</v>
      </c>
      <c r="C77" t="str">
        <f t="shared" si="1"/>
        <v>Junge</v>
      </c>
    </row>
    <row r="78" spans="1:3" x14ac:dyDescent="0.25">
      <c r="A78" s="5">
        <v>45368</v>
      </c>
      <c r="B78" t="s">
        <v>55</v>
      </c>
      <c r="C78" t="str">
        <f t="shared" si="1"/>
        <v>Junge</v>
      </c>
    </row>
    <row r="79" spans="1:3" x14ac:dyDescent="0.25">
      <c r="A79" s="5">
        <v>45369</v>
      </c>
      <c r="B79" t="s">
        <v>56</v>
      </c>
      <c r="C79" t="str">
        <f t="shared" si="1"/>
        <v>Mädchen</v>
      </c>
    </row>
    <row r="80" spans="1:3" x14ac:dyDescent="0.25">
      <c r="A80" s="5">
        <v>45370</v>
      </c>
      <c r="B80" t="s">
        <v>56</v>
      </c>
      <c r="C80" t="str">
        <f t="shared" si="1"/>
        <v>Mädchen</v>
      </c>
    </row>
    <row r="81" spans="1:3" x14ac:dyDescent="0.25">
      <c r="A81" s="5">
        <v>45371</v>
      </c>
      <c r="B81" t="s">
        <v>57</v>
      </c>
      <c r="C81" t="str">
        <f t="shared" si="1"/>
        <v>Junge</v>
      </c>
    </row>
    <row r="82" spans="1:3" x14ac:dyDescent="0.25">
      <c r="A82" s="5">
        <v>45372</v>
      </c>
      <c r="B82" t="s">
        <v>57</v>
      </c>
      <c r="C82" t="str">
        <f t="shared" si="1"/>
        <v>Junge</v>
      </c>
    </row>
    <row r="83" spans="1:3" x14ac:dyDescent="0.25">
      <c r="A83" s="5">
        <v>45373</v>
      </c>
      <c r="B83" t="s">
        <v>57</v>
      </c>
      <c r="C83" t="str">
        <f t="shared" si="1"/>
        <v>Junge</v>
      </c>
    </row>
    <row r="84" spans="1:3" x14ac:dyDescent="0.25">
      <c r="A84" s="5">
        <v>45374</v>
      </c>
      <c r="B84" t="s">
        <v>58</v>
      </c>
      <c r="C84" t="str">
        <f t="shared" si="1"/>
        <v>Mädchen</v>
      </c>
    </row>
    <row r="85" spans="1:3" x14ac:dyDescent="0.25">
      <c r="A85" s="5">
        <v>45375</v>
      </c>
      <c r="B85" t="s">
        <v>58</v>
      </c>
      <c r="C85" t="str">
        <f t="shared" si="1"/>
        <v>Mädchen</v>
      </c>
    </row>
    <row r="86" spans="1:3" x14ac:dyDescent="0.25">
      <c r="A86" s="5">
        <v>45376</v>
      </c>
      <c r="B86" t="s">
        <v>59</v>
      </c>
      <c r="C86" t="str">
        <f t="shared" si="1"/>
        <v>Junge</v>
      </c>
    </row>
    <row r="87" spans="1:3" x14ac:dyDescent="0.25">
      <c r="A87" s="5">
        <v>45377</v>
      </c>
      <c r="B87" t="s">
        <v>59</v>
      </c>
      <c r="C87" t="str">
        <f t="shared" si="1"/>
        <v>Junge</v>
      </c>
    </row>
    <row r="88" spans="1:3" x14ac:dyDescent="0.25">
      <c r="A88" s="5">
        <v>45378</v>
      </c>
      <c r="B88" t="s">
        <v>59</v>
      </c>
      <c r="C88" t="str">
        <f t="shared" si="1"/>
        <v>Junge</v>
      </c>
    </row>
    <row r="89" spans="1:3" x14ac:dyDescent="0.25">
      <c r="A89" s="5">
        <v>45379</v>
      </c>
      <c r="B89" t="s">
        <v>60</v>
      </c>
      <c r="C89" t="str">
        <f t="shared" si="1"/>
        <v>Mädchen</v>
      </c>
    </row>
    <row r="90" spans="1:3" x14ac:dyDescent="0.25">
      <c r="A90" s="5">
        <v>45380</v>
      </c>
      <c r="B90" t="s">
        <v>60</v>
      </c>
      <c r="C90" t="str">
        <f t="shared" si="1"/>
        <v>Mädchen</v>
      </c>
    </row>
    <row r="91" spans="1:3" x14ac:dyDescent="0.25">
      <c r="A91" s="5">
        <v>45381</v>
      </c>
      <c r="B91" t="s">
        <v>61</v>
      </c>
      <c r="C91" t="str">
        <f t="shared" si="1"/>
        <v>Junge</v>
      </c>
    </row>
    <row r="92" spans="1:3" x14ac:dyDescent="0.25">
      <c r="A92" s="5">
        <v>45382</v>
      </c>
      <c r="B92" t="s">
        <v>61</v>
      </c>
      <c r="C92" t="str">
        <f t="shared" si="1"/>
        <v>Junge</v>
      </c>
    </row>
    <row r="93" spans="1:3" x14ac:dyDescent="0.25">
      <c r="A93" s="5">
        <v>45383</v>
      </c>
      <c r="B93" t="s">
        <v>61</v>
      </c>
      <c r="C93" t="str">
        <f t="shared" si="1"/>
        <v>Junge</v>
      </c>
    </row>
    <row r="94" spans="1:3" x14ac:dyDescent="0.25">
      <c r="A94" s="5">
        <v>45384</v>
      </c>
      <c r="B94" t="s">
        <v>62</v>
      </c>
      <c r="C94" t="str">
        <f t="shared" si="1"/>
        <v>Mädchen</v>
      </c>
    </row>
    <row r="95" spans="1:3" x14ac:dyDescent="0.25">
      <c r="A95" s="5">
        <v>45385</v>
      </c>
      <c r="B95" t="s">
        <v>62</v>
      </c>
      <c r="C95" t="str">
        <f t="shared" si="1"/>
        <v>Mädchen</v>
      </c>
    </row>
    <row r="96" spans="1:3" x14ac:dyDescent="0.25">
      <c r="A96" s="5">
        <v>45386</v>
      </c>
      <c r="B96" t="s">
        <v>63</v>
      </c>
      <c r="C96" t="str">
        <f t="shared" si="1"/>
        <v>Junge</v>
      </c>
    </row>
    <row r="97" spans="1:3" x14ac:dyDescent="0.25">
      <c r="A97" s="5">
        <v>45387</v>
      </c>
      <c r="B97" t="s">
        <v>63</v>
      </c>
      <c r="C97" t="str">
        <f t="shared" si="1"/>
        <v>Junge</v>
      </c>
    </row>
    <row r="98" spans="1:3" x14ac:dyDescent="0.25">
      <c r="A98" s="5">
        <v>45388</v>
      </c>
      <c r="B98" t="s">
        <v>64</v>
      </c>
      <c r="C98" t="str">
        <f t="shared" si="1"/>
        <v>Mädchen</v>
      </c>
    </row>
    <row r="99" spans="1:3" x14ac:dyDescent="0.25">
      <c r="A99" s="5">
        <v>45389</v>
      </c>
      <c r="B99" t="s">
        <v>64</v>
      </c>
      <c r="C99" t="str">
        <f t="shared" si="1"/>
        <v>Mädchen</v>
      </c>
    </row>
    <row r="100" spans="1:3" x14ac:dyDescent="0.25">
      <c r="A100" s="5">
        <v>45390</v>
      </c>
      <c r="B100" t="s">
        <v>53</v>
      </c>
      <c r="C100" t="str">
        <f t="shared" si="1"/>
        <v>Junge</v>
      </c>
    </row>
    <row r="101" spans="1:3" x14ac:dyDescent="0.25">
      <c r="A101" s="5">
        <v>45391</v>
      </c>
      <c r="B101" t="s">
        <v>53</v>
      </c>
      <c r="C101" t="str">
        <f t="shared" si="1"/>
        <v>Junge</v>
      </c>
    </row>
    <row r="102" spans="1:3" x14ac:dyDescent="0.25">
      <c r="A102" s="5">
        <v>45392</v>
      </c>
      <c r="B102" t="s">
        <v>54</v>
      </c>
      <c r="C102" t="str">
        <f t="shared" si="1"/>
        <v>Mädchen</v>
      </c>
    </row>
    <row r="103" spans="1:3" x14ac:dyDescent="0.25">
      <c r="A103" s="5">
        <v>45393</v>
      </c>
      <c r="B103" t="s">
        <v>54</v>
      </c>
      <c r="C103" t="str">
        <f t="shared" si="1"/>
        <v>Mädchen</v>
      </c>
    </row>
    <row r="104" spans="1:3" x14ac:dyDescent="0.25">
      <c r="A104" s="5">
        <v>45394</v>
      </c>
      <c r="B104" t="s">
        <v>55</v>
      </c>
      <c r="C104" t="str">
        <f t="shared" si="1"/>
        <v>Junge</v>
      </c>
    </row>
    <row r="105" spans="1:3" x14ac:dyDescent="0.25">
      <c r="A105" s="5">
        <v>45395</v>
      </c>
      <c r="B105" t="s">
        <v>55</v>
      </c>
      <c r="C105" t="str">
        <f t="shared" si="1"/>
        <v>Junge</v>
      </c>
    </row>
    <row r="106" spans="1:3" x14ac:dyDescent="0.25">
      <c r="A106" s="5">
        <v>45396</v>
      </c>
      <c r="B106" t="s">
        <v>56</v>
      </c>
      <c r="C106" t="str">
        <f t="shared" si="1"/>
        <v>Mädchen</v>
      </c>
    </row>
    <row r="107" spans="1:3" x14ac:dyDescent="0.25">
      <c r="A107" s="5">
        <v>45397</v>
      </c>
      <c r="B107" t="s">
        <v>56</v>
      </c>
      <c r="C107" t="str">
        <f t="shared" si="1"/>
        <v>Mädchen</v>
      </c>
    </row>
    <row r="108" spans="1:3" x14ac:dyDescent="0.25">
      <c r="A108" s="5">
        <v>45398</v>
      </c>
      <c r="B108" t="s">
        <v>56</v>
      </c>
      <c r="C108" t="str">
        <f t="shared" si="1"/>
        <v>Mädchen</v>
      </c>
    </row>
    <row r="109" spans="1:3" x14ac:dyDescent="0.25">
      <c r="A109" s="5">
        <v>45399</v>
      </c>
      <c r="B109" t="s">
        <v>57</v>
      </c>
      <c r="C109" t="str">
        <f t="shared" si="1"/>
        <v>Junge</v>
      </c>
    </row>
    <row r="110" spans="1:3" x14ac:dyDescent="0.25">
      <c r="A110" s="5">
        <v>45400</v>
      </c>
      <c r="B110" t="s">
        <v>57</v>
      </c>
      <c r="C110" t="str">
        <f t="shared" si="1"/>
        <v>Junge</v>
      </c>
    </row>
    <row r="111" spans="1:3" x14ac:dyDescent="0.25">
      <c r="A111" s="5">
        <v>45401</v>
      </c>
      <c r="B111" t="s">
        <v>58</v>
      </c>
      <c r="C111" t="str">
        <f t="shared" si="1"/>
        <v>Mädchen</v>
      </c>
    </row>
    <row r="112" spans="1:3" x14ac:dyDescent="0.25">
      <c r="A112" s="5">
        <v>45402</v>
      </c>
      <c r="B112" t="s">
        <v>58</v>
      </c>
      <c r="C112" t="str">
        <f t="shared" si="1"/>
        <v>Mädchen</v>
      </c>
    </row>
    <row r="113" spans="1:3" x14ac:dyDescent="0.25">
      <c r="A113" s="5">
        <v>45403</v>
      </c>
      <c r="B113" t="s">
        <v>58</v>
      </c>
      <c r="C113" t="str">
        <f t="shared" si="1"/>
        <v>Mädchen</v>
      </c>
    </row>
    <row r="114" spans="1:3" x14ac:dyDescent="0.25">
      <c r="A114" s="5">
        <v>45404</v>
      </c>
      <c r="B114" t="s">
        <v>59</v>
      </c>
      <c r="C114" t="str">
        <f t="shared" si="1"/>
        <v>Junge</v>
      </c>
    </row>
    <row r="115" spans="1:3" x14ac:dyDescent="0.25">
      <c r="A115" s="5">
        <v>45405</v>
      </c>
      <c r="B115" t="s">
        <v>59</v>
      </c>
      <c r="C115" t="str">
        <f t="shared" si="1"/>
        <v>Junge</v>
      </c>
    </row>
    <row r="116" spans="1:3" x14ac:dyDescent="0.25">
      <c r="A116" s="5">
        <v>45406</v>
      </c>
      <c r="B116" t="s">
        <v>60</v>
      </c>
      <c r="C116" t="str">
        <f t="shared" si="1"/>
        <v>Mädchen</v>
      </c>
    </row>
    <row r="117" spans="1:3" x14ac:dyDescent="0.25">
      <c r="A117" s="5">
        <v>45407</v>
      </c>
      <c r="B117" t="s">
        <v>60</v>
      </c>
      <c r="C117" t="str">
        <f t="shared" si="1"/>
        <v>Mädchen</v>
      </c>
    </row>
    <row r="118" spans="1:3" x14ac:dyDescent="0.25">
      <c r="A118" s="5">
        <v>45408</v>
      </c>
      <c r="B118" t="s">
        <v>60</v>
      </c>
      <c r="C118" t="str">
        <f t="shared" si="1"/>
        <v>Mädchen</v>
      </c>
    </row>
    <row r="119" spans="1:3" x14ac:dyDescent="0.25">
      <c r="A119" s="5">
        <v>45409</v>
      </c>
      <c r="B119" t="s">
        <v>61</v>
      </c>
      <c r="C119" t="str">
        <f t="shared" si="1"/>
        <v>Junge</v>
      </c>
    </row>
    <row r="120" spans="1:3" x14ac:dyDescent="0.25">
      <c r="A120" s="5">
        <v>45410</v>
      </c>
      <c r="B120" t="s">
        <v>61</v>
      </c>
      <c r="C120" t="str">
        <f t="shared" si="1"/>
        <v>Junge</v>
      </c>
    </row>
    <row r="121" spans="1:3" x14ac:dyDescent="0.25">
      <c r="A121" s="5">
        <v>45411</v>
      </c>
      <c r="B121" t="s">
        <v>62</v>
      </c>
      <c r="C121" t="str">
        <f t="shared" si="1"/>
        <v>Mädchen</v>
      </c>
    </row>
    <row r="122" spans="1:3" x14ac:dyDescent="0.25">
      <c r="A122" s="5">
        <v>45412</v>
      </c>
      <c r="B122" t="s">
        <v>62</v>
      </c>
      <c r="C122" t="str">
        <f t="shared" si="1"/>
        <v>Mädchen</v>
      </c>
    </row>
    <row r="123" spans="1:3" x14ac:dyDescent="0.25">
      <c r="A123" s="5">
        <v>45413</v>
      </c>
      <c r="B123" t="s">
        <v>63</v>
      </c>
      <c r="C123" t="str">
        <f t="shared" si="1"/>
        <v>Junge</v>
      </c>
    </row>
    <row r="124" spans="1:3" x14ac:dyDescent="0.25">
      <c r="A124" s="5">
        <v>45414</v>
      </c>
      <c r="B124" t="s">
        <v>63</v>
      </c>
      <c r="C124" t="str">
        <f t="shared" si="1"/>
        <v>Junge</v>
      </c>
    </row>
    <row r="125" spans="1:3" x14ac:dyDescent="0.25">
      <c r="A125" s="5">
        <v>45415</v>
      </c>
      <c r="B125" t="s">
        <v>64</v>
      </c>
      <c r="C125" t="str">
        <f t="shared" si="1"/>
        <v>Mädchen</v>
      </c>
    </row>
    <row r="126" spans="1:3" x14ac:dyDescent="0.25">
      <c r="A126" s="5">
        <v>45416</v>
      </c>
      <c r="B126" t="s">
        <v>64</v>
      </c>
      <c r="C126" t="str">
        <f t="shared" si="1"/>
        <v>Mädchen</v>
      </c>
    </row>
    <row r="127" spans="1:3" x14ac:dyDescent="0.25">
      <c r="A127" s="5">
        <v>45417</v>
      </c>
      <c r="B127" t="s">
        <v>53</v>
      </c>
      <c r="C127" t="str">
        <f t="shared" si="1"/>
        <v>Junge</v>
      </c>
    </row>
    <row r="128" spans="1:3" x14ac:dyDescent="0.25">
      <c r="A128" s="5">
        <v>45418</v>
      </c>
      <c r="B128" t="s">
        <v>53</v>
      </c>
      <c r="C128" t="str">
        <f t="shared" si="1"/>
        <v>Junge</v>
      </c>
    </row>
    <row r="129" spans="1:3" x14ac:dyDescent="0.25">
      <c r="A129" s="5">
        <v>45419</v>
      </c>
      <c r="B129" t="s">
        <v>54</v>
      </c>
      <c r="C129" t="str">
        <f t="shared" si="1"/>
        <v>Mädchen</v>
      </c>
    </row>
    <row r="130" spans="1:3" x14ac:dyDescent="0.25">
      <c r="A130" s="5">
        <v>45420</v>
      </c>
      <c r="B130" t="s">
        <v>54</v>
      </c>
      <c r="C130" t="str">
        <f t="shared" ref="C130:C193" si="2">VLOOKUP(B130,$F$1:$G$13,2,0)</f>
        <v>Mädchen</v>
      </c>
    </row>
    <row r="131" spans="1:3" x14ac:dyDescent="0.25">
      <c r="A131" s="5">
        <v>45421</v>
      </c>
      <c r="B131" t="s">
        <v>54</v>
      </c>
      <c r="C131" t="str">
        <f t="shared" si="2"/>
        <v>Mädchen</v>
      </c>
    </row>
    <row r="132" spans="1:3" x14ac:dyDescent="0.25">
      <c r="A132" s="5">
        <v>45422</v>
      </c>
      <c r="B132" t="s">
        <v>55</v>
      </c>
      <c r="C132" t="str">
        <f t="shared" si="2"/>
        <v>Junge</v>
      </c>
    </row>
    <row r="133" spans="1:3" x14ac:dyDescent="0.25">
      <c r="A133" s="5">
        <v>45423</v>
      </c>
      <c r="B133" t="s">
        <v>55</v>
      </c>
      <c r="C133" t="str">
        <f t="shared" si="2"/>
        <v>Junge</v>
      </c>
    </row>
    <row r="134" spans="1:3" x14ac:dyDescent="0.25">
      <c r="A134" s="5">
        <v>45424</v>
      </c>
      <c r="B134" t="s">
        <v>56</v>
      </c>
      <c r="C134" t="str">
        <f t="shared" si="2"/>
        <v>Mädchen</v>
      </c>
    </row>
    <row r="135" spans="1:3" x14ac:dyDescent="0.25">
      <c r="A135" s="5">
        <v>45425</v>
      </c>
      <c r="B135" t="s">
        <v>56</v>
      </c>
      <c r="C135" t="str">
        <f t="shared" si="2"/>
        <v>Mädchen</v>
      </c>
    </row>
    <row r="136" spans="1:3" x14ac:dyDescent="0.25">
      <c r="A136" s="5">
        <v>45426</v>
      </c>
      <c r="B136" t="s">
        <v>57</v>
      </c>
      <c r="C136" t="str">
        <f t="shared" si="2"/>
        <v>Junge</v>
      </c>
    </row>
    <row r="137" spans="1:3" x14ac:dyDescent="0.25">
      <c r="A137" s="5">
        <v>45427</v>
      </c>
      <c r="B137" t="s">
        <v>57</v>
      </c>
      <c r="C137" t="str">
        <f t="shared" si="2"/>
        <v>Junge</v>
      </c>
    </row>
    <row r="138" spans="1:3" x14ac:dyDescent="0.25">
      <c r="A138" s="5">
        <v>45428</v>
      </c>
      <c r="B138" t="s">
        <v>58</v>
      </c>
      <c r="C138" t="str">
        <f t="shared" si="2"/>
        <v>Mädchen</v>
      </c>
    </row>
    <row r="139" spans="1:3" x14ac:dyDescent="0.25">
      <c r="A139" s="5">
        <v>45429</v>
      </c>
      <c r="B139" t="s">
        <v>58</v>
      </c>
      <c r="C139" t="str">
        <f t="shared" si="2"/>
        <v>Mädchen</v>
      </c>
    </row>
    <row r="140" spans="1:3" x14ac:dyDescent="0.25">
      <c r="A140" s="5">
        <v>45430</v>
      </c>
      <c r="B140" t="s">
        <v>58</v>
      </c>
      <c r="C140" t="str">
        <f t="shared" si="2"/>
        <v>Mädchen</v>
      </c>
    </row>
    <row r="141" spans="1:3" x14ac:dyDescent="0.25">
      <c r="A141" s="5">
        <v>45431</v>
      </c>
      <c r="B141" t="s">
        <v>59</v>
      </c>
      <c r="C141" t="str">
        <f t="shared" si="2"/>
        <v>Junge</v>
      </c>
    </row>
    <row r="142" spans="1:3" x14ac:dyDescent="0.25">
      <c r="A142" s="5">
        <v>45432</v>
      </c>
      <c r="B142" t="s">
        <v>59</v>
      </c>
      <c r="C142" t="str">
        <f t="shared" si="2"/>
        <v>Junge</v>
      </c>
    </row>
    <row r="143" spans="1:3" x14ac:dyDescent="0.25">
      <c r="A143" s="5">
        <v>45433</v>
      </c>
      <c r="B143" t="s">
        <v>60</v>
      </c>
      <c r="C143" t="str">
        <f t="shared" si="2"/>
        <v>Mädchen</v>
      </c>
    </row>
    <row r="144" spans="1:3" x14ac:dyDescent="0.25">
      <c r="A144" s="5">
        <v>45434</v>
      </c>
      <c r="B144" t="s">
        <v>60</v>
      </c>
      <c r="C144" t="str">
        <f t="shared" si="2"/>
        <v>Mädchen</v>
      </c>
    </row>
    <row r="145" spans="1:3" x14ac:dyDescent="0.25">
      <c r="A145" s="5">
        <v>45435</v>
      </c>
      <c r="B145" t="s">
        <v>60</v>
      </c>
      <c r="C145" t="str">
        <f t="shared" si="2"/>
        <v>Mädchen</v>
      </c>
    </row>
    <row r="146" spans="1:3" x14ac:dyDescent="0.25">
      <c r="A146" s="5">
        <v>45436</v>
      </c>
      <c r="B146" t="s">
        <v>61</v>
      </c>
      <c r="C146" t="str">
        <f t="shared" si="2"/>
        <v>Junge</v>
      </c>
    </row>
    <row r="147" spans="1:3" x14ac:dyDescent="0.25">
      <c r="A147" s="5">
        <v>45437</v>
      </c>
      <c r="B147" t="s">
        <v>61</v>
      </c>
      <c r="C147" t="str">
        <f t="shared" si="2"/>
        <v>Junge</v>
      </c>
    </row>
    <row r="148" spans="1:3" x14ac:dyDescent="0.25">
      <c r="A148" s="5">
        <v>45438</v>
      </c>
      <c r="B148" t="s">
        <v>62</v>
      </c>
      <c r="C148" t="str">
        <f t="shared" si="2"/>
        <v>Mädchen</v>
      </c>
    </row>
    <row r="149" spans="1:3" x14ac:dyDescent="0.25">
      <c r="A149" s="5">
        <v>45439</v>
      </c>
      <c r="B149" t="s">
        <v>62</v>
      </c>
      <c r="C149" t="str">
        <f t="shared" si="2"/>
        <v>Mädchen</v>
      </c>
    </row>
    <row r="150" spans="1:3" x14ac:dyDescent="0.25">
      <c r="A150" s="5">
        <v>45440</v>
      </c>
      <c r="B150" t="s">
        <v>63</v>
      </c>
      <c r="C150" t="str">
        <f t="shared" si="2"/>
        <v>Junge</v>
      </c>
    </row>
    <row r="151" spans="1:3" x14ac:dyDescent="0.25">
      <c r="A151" s="5">
        <v>45441</v>
      </c>
      <c r="B151" t="s">
        <v>63</v>
      </c>
      <c r="C151" t="str">
        <f t="shared" si="2"/>
        <v>Junge</v>
      </c>
    </row>
    <row r="152" spans="1:3" x14ac:dyDescent="0.25">
      <c r="A152" s="5">
        <v>45442</v>
      </c>
      <c r="B152" t="s">
        <v>63</v>
      </c>
      <c r="C152" t="str">
        <f t="shared" si="2"/>
        <v>Junge</v>
      </c>
    </row>
    <row r="153" spans="1:3" x14ac:dyDescent="0.25">
      <c r="A153" s="5">
        <v>45443</v>
      </c>
      <c r="B153" t="s">
        <v>64</v>
      </c>
      <c r="C153" t="str">
        <f t="shared" si="2"/>
        <v>Mädchen</v>
      </c>
    </row>
    <row r="154" spans="1:3" x14ac:dyDescent="0.25">
      <c r="A154" s="5">
        <v>45444</v>
      </c>
      <c r="B154" t="s">
        <v>64</v>
      </c>
      <c r="C154" t="str">
        <f t="shared" si="2"/>
        <v>Mädchen</v>
      </c>
    </row>
    <row r="155" spans="1:3" x14ac:dyDescent="0.25">
      <c r="A155" s="5">
        <v>45445</v>
      </c>
      <c r="B155" t="s">
        <v>53</v>
      </c>
      <c r="C155" t="str">
        <f t="shared" si="2"/>
        <v>Junge</v>
      </c>
    </row>
    <row r="156" spans="1:3" x14ac:dyDescent="0.25">
      <c r="A156" s="5">
        <v>45446</v>
      </c>
      <c r="B156" t="s">
        <v>53</v>
      </c>
      <c r="C156" t="str">
        <f t="shared" si="2"/>
        <v>Junge</v>
      </c>
    </row>
    <row r="157" spans="1:3" x14ac:dyDescent="0.25">
      <c r="A157" s="5">
        <v>45447</v>
      </c>
      <c r="B157" t="s">
        <v>54</v>
      </c>
      <c r="C157" t="str">
        <f t="shared" si="2"/>
        <v>Mädchen</v>
      </c>
    </row>
    <row r="158" spans="1:3" x14ac:dyDescent="0.25">
      <c r="A158" s="5">
        <v>45448</v>
      </c>
      <c r="B158" t="s">
        <v>54</v>
      </c>
      <c r="C158" t="str">
        <f t="shared" si="2"/>
        <v>Mädchen</v>
      </c>
    </row>
    <row r="159" spans="1:3" x14ac:dyDescent="0.25">
      <c r="A159" s="5">
        <v>45449</v>
      </c>
      <c r="B159" t="s">
        <v>55</v>
      </c>
      <c r="C159" t="str">
        <f t="shared" si="2"/>
        <v>Junge</v>
      </c>
    </row>
    <row r="160" spans="1:3" x14ac:dyDescent="0.25">
      <c r="A160" s="5">
        <v>45450</v>
      </c>
      <c r="B160" t="s">
        <v>55</v>
      </c>
      <c r="C160" t="str">
        <f t="shared" si="2"/>
        <v>Junge</v>
      </c>
    </row>
    <row r="161" spans="1:3" x14ac:dyDescent="0.25">
      <c r="A161" s="5">
        <v>45451</v>
      </c>
      <c r="B161" t="s">
        <v>56</v>
      </c>
      <c r="C161" t="str">
        <f t="shared" si="2"/>
        <v>Mädchen</v>
      </c>
    </row>
    <row r="162" spans="1:3" x14ac:dyDescent="0.25">
      <c r="A162" s="5">
        <v>45452</v>
      </c>
      <c r="B162" t="s">
        <v>56</v>
      </c>
      <c r="C162" t="str">
        <f t="shared" si="2"/>
        <v>Mädchen</v>
      </c>
    </row>
    <row r="163" spans="1:3" x14ac:dyDescent="0.25">
      <c r="A163" s="5">
        <v>45453</v>
      </c>
      <c r="B163" t="s">
        <v>57</v>
      </c>
      <c r="C163" t="str">
        <f t="shared" si="2"/>
        <v>Junge</v>
      </c>
    </row>
    <row r="164" spans="1:3" x14ac:dyDescent="0.25">
      <c r="A164" s="5">
        <v>45454</v>
      </c>
      <c r="B164" t="s">
        <v>57</v>
      </c>
      <c r="C164" t="str">
        <f t="shared" si="2"/>
        <v>Junge</v>
      </c>
    </row>
    <row r="165" spans="1:3" x14ac:dyDescent="0.25">
      <c r="A165" s="5">
        <v>45455</v>
      </c>
      <c r="B165" t="s">
        <v>57</v>
      </c>
      <c r="C165" t="str">
        <f t="shared" si="2"/>
        <v>Junge</v>
      </c>
    </row>
    <row r="166" spans="1:3" x14ac:dyDescent="0.25">
      <c r="A166" s="5">
        <v>45456</v>
      </c>
      <c r="B166" t="s">
        <v>58</v>
      </c>
      <c r="C166" t="str">
        <f t="shared" si="2"/>
        <v>Mädchen</v>
      </c>
    </row>
    <row r="167" spans="1:3" x14ac:dyDescent="0.25">
      <c r="A167" s="5">
        <v>45457</v>
      </c>
      <c r="B167" t="s">
        <v>58</v>
      </c>
      <c r="C167" t="str">
        <f t="shared" si="2"/>
        <v>Mädchen</v>
      </c>
    </row>
    <row r="168" spans="1:3" x14ac:dyDescent="0.25">
      <c r="A168" s="5">
        <v>45458</v>
      </c>
      <c r="B168" t="s">
        <v>59</v>
      </c>
      <c r="C168" t="str">
        <f t="shared" si="2"/>
        <v>Junge</v>
      </c>
    </row>
    <row r="169" spans="1:3" x14ac:dyDescent="0.25">
      <c r="A169" s="5">
        <v>45459</v>
      </c>
      <c r="B169" t="s">
        <v>59</v>
      </c>
      <c r="C169" t="str">
        <f t="shared" si="2"/>
        <v>Junge</v>
      </c>
    </row>
    <row r="170" spans="1:3" x14ac:dyDescent="0.25">
      <c r="A170" s="5">
        <v>45460</v>
      </c>
      <c r="B170" t="s">
        <v>59</v>
      </c>
      <c r="C170" t="str">
        <f t="shared" si="2"/>
        <v>Junge</v>
      </c>
    </row>
    <row r="171" spans="1:3" x14ac:dyDescent="0.25">
      <c r="A171" s="5">
        <v>45461</v>
      </c>
      <c r="B171" t="s">
        <v>60</v>
      </c>
      <c r="C171" t="str">
        <f t="shared" si="2"/>
        <v>Mädchen</v>
      </c>
    </row>
    <row r="172" spans="1:3" x14ac:dyDescent="0.25">
      <c r="A172" s="5">
        <v>45462</v>
      </c>
      <c r="B172" t="s">
        <v>60</v>
      </c>
      <c r="C172" t="str">
        <f t="shared" si="2"/>
        <v>Mädchen</v>
      </c>
    </row>
    <row r="173" spans="1:3" x14ac:dyDescent="0.25">
      <c r="A173" s="5">
        <v>45463</v>
      </c>
      <c r="B173" t="s">
        <v>61</v>
      </c>
      <c r="C173" t="str">
        <f t="shared" si="2"/>
        <v>Junge</v>
      </c>
    </row>
    <row r="174" spans="1:3" x14ac:dyDescent="0.25">
      <c r="A174" s="5">
        <v>45464</v>
      </c>
      <c r="B174" t="s">
        <v>61</v>
      </c>
      <c r="C174" t="str">
        <f t="shared" si="2"/>
        <v>Junge</v>
      </c>
    </row>
    <row r="175" spans="1:3" x14ac:dyDescent="0.25">
      <c r="A175" s="5">
        <v>45465</v>
      </c>
      <c r="B175" t="s">
        <v>61</v>
      </c>
      <c r="C175" t="str">
        <f t="shared" si="2"/>
        <v>Junge</v>
      </c>
    </row>
    <row r="176" spans="1:3" x14ac:dyDescent="0.25">
      <c r="A176" s="5">
        <v>45466</v>
      </c>
      <c r="B176" t="s">
        <v>62</v>
      </c>
      <c r="C176" t="str">
        <f t="shared" si="2"/>
        <v>Mädchen</v>
      </c>
    </row>
    <row r="177" spans="1:3" x14ac:dyDescent="0.25">
      <c r="A177" s="5">
        <v>45467</v>
      </c>
      <c r="B177" t="s">
        <v>62</v>
      </c>
      <c r="C177" t="str">
        <f t="shared" si="2"/>
        <v>Mädchen</v>
      </c>
    </row>
    <row r="178" spans="1:3" x14ac:dyDescent="0.25">
      <c r="A178" s="5">
        <v>45468</v>
      </c>
      <c r="B178" t="s">
        <v>63</v>
      </c>
      <c r="C178" t="str">
        <f t="shared" si="2"/>
        <v>Junge</v>
      </c>
    </row>
    <row r="179" spans="1:3" x14ac:dyDescent="0.25">
      <c r="A179" s="5">
        <v>45469</v>
      </c>
      <c r="B179" t="s">
        <v>63</v>
      </c>
      <c r="C179" t="str">
        <f t="shared" si="2"/>
        <v>Junge</v>
      </c>
    </row>
    <row r="180" spans="1:3" x14ac:dyDescent="0.25">
      <c r="A180" s="5">
        <v>45470</v>
      </c>
      <c r="B180" t="s">
        <v>64</v>
      </c>
      <c r="C180" t="str">
        <f t="shared" si="2"/>
        <v>Mädchen</v>
      </c>
    </row>
    <row r="181" spans="1:3" x14ac:dyDescent="0.25">
      <c r="A181" s="5">
        <v>45471</v>
      </c>
      <c r="B181" t="s">
        <v>64</v>
      </c>
      <c r="C181" t="str">
        <f t="shared" si="2"/>
        <v>Mädchen</v>
      </c>
    </row>
    <row r="182" spans="1:3" x14ac:dyDescent="0.25">
      <c r="A182" s="5">
        <v>45472</v>
      </c>
      <c r="B182" t="s">
        <v>53</v>
      </c>
      <c r="C182" t="str">
        <f t="shared" si="2"/>
        <v>Junge</v>
      </c>
    </row>
    <row r="183" spans="1:3" x14ac:dyDescent="0.25">
      <c r="A183" s="5">
        <v>45473</v>
      </c>
      <c r="B183" t="s">
        <v>53</v>
      </c>
      <c r="C183" t="str">
        <f t="shared" si="2"/>
        <v>Junge</v>
      </c>
    </row>
    <row r="184" spans="1:3" x14ac:dyDescent="0.25">
      <c r="A184" s="5">
        <v>45474</v>
      </c>
      <c r="B184" t="s">
        <v>54</v>
      </c>
      <c r="C184" t="str">
        <f t="shared" si="2"/>
        <v>Mädchen</v>
      </c>
    </row>
    <row r="185" spans="1:3" x14ac:dyDescent="0.25">
      <c r="A185" s="5">
        <v>45475</v>
      </c>
      <c r="B185" t="s">
        <v>54</v>
      </c>
      <c r="C185" t="str">
        <f t="shared" si="2"/>
        <v>Mädchen</v>
      </c>
    </row>
    <row r="186" spans="1:3" x14ac:dyDescent="0.25">
      <c r="A186" s="5">
        <v>45476</v>
      </c>
      <c r="B186" t="s">
        <v>55</v>
      </c>
      <c r="C186" t="str">
        <f t="shared" si="2"/>
        <v>Junge</v>
      </c>
    </row>
    <row r="187" spans="1:3" x14ac:dyDescent="0.25">
      <c r="A187" s="5">
        <v>45477</v>
      </c>
      <c r="B187" t="s">
        <v>55</v>
      </c>
      <c r="C187" t="str">
        <f t="shared" si="2"/>
        <v>Junge</v>
      </c>
    </row>
    <row r="188" spans="1:3" x14ac:dyDescent="0.25">
      <c r="A188" s="5">
        <v>45478</v>
      </c>
      <c r="B188" t="s">
        <v>56</v>
      </c>
      <c r="C188" t="str">
        <f t="shared" si="2"/>
        <v>Mädchen</v>
      </c>
    </row>
    <row r="189" spans="1:3" x14ac:dyDescent="0.25">
      <c r="A189" s="5">
        <v>45479</v>
      </c>
      <c r="B189" t="s">
        <v>56</v>
      </c>
      <c r="C189" t="str">
        <f t="shared" si="2"/>
        <v>Mädchen</v>
      </c>
    </row>
    <row r="190" spans="1:3" x14ac:dyDescent="0.25">
      <c r="A190" s="5">
        <v>45480</v>
      </c>
      <c r="B190" t="s">
        <v>56</v>
      </c>
      <c r="C190" t="str">
        <f t="shared" si="2"/>
        <v>Mädchen</v>
      </c>
    </row>
    <row r="191" spans="1:3" x14ac:dyDescent="0.25">
      <c r="A191" s="5">
        <v>45481</v>
      </c>
      <c r="B191" t="s">
        <v>57</v>
      </c>
      <c r="C191" t="str">
        <f t="shared" si="2"/>
        <v>Junge</v>
      </c>
    </row>
    <row r="192" spans="1:3" x14ac:dyDescent="0.25">
      <c r="A192" s="5">
        <v>45482</v>
      </c>
      <c r="B192" t="s">
        <v>57</v>
      </c>
      <c r="C192" t="str">
        <f t="shared" si="2"/>
        <v>Junge</v>
      </c>
    </row>
    <row r="193" spans="1:3" x14ac:dyDescent="0.25">
      <c r="A193" s="5">
        <v>45483</v>
      </c>
      <c r="B193" t="s">
        <v>58</v>
      </c>
      <c r="C193" t="str">
        <f t="shared" si="2"/>
        <v>Mädchen</v>
      </c>
    </row>
    <row r="194" spans="1:3" x14ac:dyDescent="0.25">
      <c r="A194" s="5">
        <v>45484</v>
      </c>
      <c r="B194" t="s">
        <v>58</v>
      </c>
      <c r="C194" t="str">
        <f t="shared" ref="C194:C257" si="3">VLOOKUP(B194,$F$1:$G$13,2,0)</f>
        <v>Mädchen</v>
      </c>
    </row>
    <row r="195" spans="1:3" x14ac:dyDescent="0.25">
      <c r="A195" s="5">
        <v>45485</v>
      </c>
      <c r="B195" t="s">
        <v>58</v>
      </c>
      <c r="C195" t="str">
        <f t="shared" si="3"/>
        <v>Mädchen</v>
      </c>
    </row>
    <row r="196" spans="1:3" x14ac:dyDescent="0.25">
      <c r="A196" s="5">
        <v>45486</v>
      </c>
      <c r="B196" t="s">
        <v>59</v>
      </c>
      <c r="C196" t="str">
        <f t="shared" si="3"/>
        <v>Junge</v>
      </c>
    </row>
    <row r="197" spans="1:3" x14ac:dyDescent="0.25">
      <c r="A197" s="5">
        <v>45487</v>
      </c>
      <c r="B197" t="s">
        <v>59</v>
      </c>
      <c r="C197" t="str">
        <f t="shared" si="3"/>
        <v>Junge</v>
      </c>
    </row>
    <row r="198" spans="1:3" x14ac:dyDescent="0.25">
      <c r="A198" s="5">
        <v>45488</v>
      </c>
      <c r="B198" t="s">
        <v>60</v>
      </c>
      <c r="C198" t="str">
        <f t="shared" si="3"/>
        <v>Mädchen</v>
      </c>
    </row>
    <row r="199" spans="1:3" x14ac:dyDescent="0.25">
      <c r="A199" s="5">
        <v>45489</v>
      </c>
      <c r="B199" t="s">
        <v>60</v>
      </c>
      <c r="C199" t="str">
        <f t="shared" si="3"/>
        <v>Mädchen</v>
      </c>
    </row>
    <row r="200" spans="1:3" x14ac:dyDescent="0.25">
      <c r="A200" s="5">
        <v>45490</v>
      </c>
      <c r="B200" t="s">
        <v>60</v>
      </c>
      <c r="C200" t="str">
        <f t="shared" si="3"/>
        <v>Mädchen</v>
      </c>
    </row>
    <row r="201" spans="1:3" x14ac:dyDescent="0.25">
      <c r="A201" s="5">
        <v>45491</v>
      </c>
      <c r="B201" t="s">
        <v>61</v>
      </c>
      <c r="C201" t="str">
        <f t="shared" si="3"/>
        <v>Junge</v>
      </c>
    </row>
    <row r="202" spans="1:3" x14ac:dyDescent="0.25">
      <c r="A202" s="5">
        <v>45492</v>
      </c>
      <c r="B202" t="s">
        <v>61</v>
      </c>
      <c r="C202" t="str">
        <f t="shared" si="3"/>
        <v>Junge</v>
      </c>
    </row>
    <row r="203" spans="1:3" x14ac:dyDescent="0.25">
      <c r="A203" s="5">
        <v>45493</v>
      </c>
      <c r="B203" t="s">
        <v>62</v>
      </c>
      <c r="C203" t="str">
        <f t="shared" si="3"/>
        <v>Mädchen</v>
      </c>
    </row>
    <row r="204" spans="1:3" x14ac:dyDescent="0.25">
      <c r="A204" s="5">
        <v>45494</v>
      </c>
      <c r="B204" t="s">
        <v>62</v>
      </c>
      <c r="C204" t="str">
        <f t="shared" si="3"/>
        <v>Mädchen</v>
      </c>
    </row>
    <row r="205" spans="1:3" x14ac:dyDescent="0.25">
      <c r="A205" s="5">
        <v>45495</v>
      </c>
      <c r="B205" t="s">
        <v>63</v>
      </c>
      <c r="C205" t="str">
        <f t="shared" si="3"/>
        <v>Junge</v>
      </c>
    </row>
    <row r="206" spans="1:3" x14ac:dyDescent="0.25">
      <c r="A206" s="5">
        <v>45496</v>
      </c>
      <c r="B206" t="s">
        <v>63</v>
      </c>
      <c r="C206" t="str">
        <f t="shared" si="3"/>
        <v>Junge</v>
      </c>
    </row>
    <row r="207" spans="1:3" x14ac:dyDescent="0.25">
      <c r="A207" s="5">
        <v>45497</v>
      </c>
      <c r="B207" t="s">
        <v>64</v>
      </c>
      <c r="C207" t="str">
        <f t="shared" si="3"/>
        <v>Mädchen</v>
      </c>
    </row>
    <row r="208" spans="1:3" x14ac:dyDescent="0.25">
      <c r="A208" s="5">
        <v>45498</v>
      </c>
      <c r="B208" t="s">
        <v>64</v>
      </c>
      <c r="C208" t="str">
        <f t="shared" si="3"/>
        <v>Mädchen</v>
      </c>
    </row>
    <row r="209" spans="1:3" x14ac:dyDescent="0.25">
      <c r="A209" s="5">
        <v>45499</v>
      </c>
      <c r="B209" t="s">
        <v>53</v>
      </c>
      <c r="C209" t="str">
        <f t="shared" si="3"/>
        <v>Junge</v>
      </c>
    </row>
    <row r="210" spans="1:3" x14ac:dyDescent="0.25">
      <c r="A210" s="5">
        <v>45500</v>
      </c>
      <c r="B210" t="s">
        <v>53</v>
      </c>
      <c r="C210" t="str">
        <f t="shared" si="3"/>
        <v>Junge</v>
      </c>
    </row>
    <row r="211" spans="1:3" x14ac:dyDescent="0.25">
      <c r="A211" s="5">
        <v>45501</v>
      </c>
      <c r="B211" t="s">
        <v>54</v>
      </c>
      <c r="C211" t="str">
        <f t="shared" si="3"/>
        <v>Mädchen</v>
      </c>
    </row>
    <row r="212" spans="1:3" x14ac:dyDescent="0.25">
      <c r="A212" s="5">
        <v>45502</v>
      </c>
      <c r="B212" t="s">
        <v>54</v>
      </c>
      <c r="C212" t="str">
        <f t="shared" si="3"/>
        <v>Mädchen</v>
      </c>
    </row>
    <row r="213" spans="1:3" x14ac:dyDescent="0.25">
      <c r="A213" s="5">
        <v>45503</v>
      </c>
      <c r="B213" t="s">
        <v>55</v>
      </c>
      <c r="C213" t="str">
        <f t="shared" si="3"/>
        <v>Junge</v>
      </c>
    </row>
    <row r="214" spans="1:3" x14ac:dyDescent="0.25">
      <c r="A214" s="5">
        <v>45504</v>
      </c>
      <c r="B214" t="s">
        <v>55</v>
      </c>
      <c r="C214" t="str">
        <f t="shared" si="3"/>
        <v>Junge</v>
      </c>
    </row>
    <row r="215" spans="1:3" x14ac:dyDescent="0.25">
      <c r="A215" s="5">
        <v>45505</v>
      </c>
      <c r="B215" t="s">
        <v>55</v>
      </c>
      <c r="C215" t="str">
        <f t="shared" si="3"/>
        <v>Junge</v>
      </c>
    </row>
    <row r="216" spans="1:3" x14ac:dyDescent="0.25">
      <c r="A216" s="5">
        <v>45506</v>
      </c>
      <c r="B216" t="s">
        <v>56</v>
      </c>
      <c r="C216" t="str">
        <f t="shared" si="3"/>
        <v>Mädchen</v>
      </c>
    </row>
    <row r="217" spans="1:3" x14ac:dyDescent="0.25">
      <c r="A217" s="5">
        <v>45507</v>
      </c>
      <c r="B217" t="s">
        <v>56</v>
      </c>
      <c r="C217" t="str">
        <f t="shared" si="3"/>
        <v>Mädchen</v>
      </c>
    </row>
    <row r="218" spans="1:3" x14ac:dyDescent="0.25">
      <c r="A218" s="5">
        <v>45508</v>
      </c>
      <c r="B218" t="s">
        <v>57</v>
      </c>
      <c r="C218" t="str">
        <f t="shared" si="3"/>
        <v>Junge</v>
      </c>
    </row>
    <row r="219" spans="1:3" x14ac:dyDescent="0.25">
      <c r="A219" s="5">
        <v>45509</v>
      </c>
      <c r="B219" t="s">
        <v>57</v>
      </c>
      <c r="C219" t="str">
        <f t="shared" si="3"/>
        <v>Junge</v>
      </c>
    </row>
    <row r="220" spans="1:3" x14ac:dyDescent="0.25">
      <c r="A220" s="5">
        <v>45510</v>
      </c>
      <c r="B220" t="s">
        <v>58</v>
      </c>
      <c r="C220" t="str">
        <f t="shared" si="3"/>
        <v>Mädchen</v>
      </c>
    </row>
    <row r="221" spans="1:3" x14ac:dyDescent="0.25">
      <c r="A221" s="5">
        <v>45511</v>
      </c>
      <c r="B221" t="s">
        <v>58</v>
      </c>
      <c r="C221" t="str">
        <f t="shared" si="3"/>
        <v>Mädchen</v>
      </c>
    </row>
    <row r="222" spans="1:3" x14ac:dyDescent="0.25">
      <c r="A222" s="5">
        <v>45512</v>
      </c>
      <c r="B222" t="s">
        <v>58</v>
      </c>
      <c r="C222" t="str">
        <f t="shared" si="3"/>
        <v>Mädchen</v>
      </c>
    </row>
    <row r="223" spans="1:3" x14ac:dyDescent="0.25">
      <c r="A223" s="5">
        <v>45513</v>
      </c>
      <c r="B223" t="s">
        <v>59</v>
      </c>
      <c r="C223" t="str">
        <f t="shared" si="3"/>
        <v>Junge</v>
      </c>
    </row>
    <row r="224" spans="1:3" x14ac:dyDescent="0.25">
      <c r="A224" s="5">
        <v>45514</v>
      </c>
      <c r="B224" t="s">
        <v>59</v>
      </c>
      <c r="C224" t="str">
        <f t="shared" si="3"/>
        <v>Junge</v>
      </c>
    </row>
    <row r="225" spans="1:3" x14ac:dyDescent="0.25">
      <c r="A225" s="5">
        <v>45515</v>
      </c>
      <c r="B225" t="s">
        <v>60</v>
      </c>
      <c r="C225" t="str">
        <f t="shared" si="3"/>
        <v>Mädchen</v>
      </c>
    </row>
    <row r="226" spans="1:3" x14ac:dyDescent="0.25">
      <c r="A226" s="5">
        <v>45516</v>
      </c>
      <c r="B226" t="s">
        <v>60</v>
      </c>
      <c r="C226" t="str">
        <f t="shared" si="3"/>
        <v>Mädchen</v>
      </c>
    </row>
    <row r="227" spans="1:3" x14ac:dyDescent="0.25">
      <c r="A227" s="5">
        <v>45517</v>
      </c>
      <c r="B227" t="s">
        <v>60</v>
      </c>
      <c r="C227" t="str">
        <f t="shared" si="3"/>
        <v>Mädchen</v>
      </c>
    </row>
    <row r="228" spans="1:3" x14ac:dyDescent="0.25">
      <c r="A228" s="5">
        <v>45518</v>
      </c>
      <c r="B228" t="s">
        <v>61</v>
      </c>
      <c r="C228" t="str">
        <f t="shared" si="3"/>
        <v>Junge</v>
      </c>
    </row>
    <row r="229" spans="1:3" x14ac:dyDescent="0.25">
      <c r="A229" s="5">
        <v>45519</v>
      </c>
      <c r="B229" t="s">
        <v>61</v>
      </c>
      <c r="C229" t="str">
        <f t="shared" si="3"/>
        <v>Junge</v>
      </c>
    </row>
    <row r="230" spans="1:3" x14ac:dyDescent="0.25">
      <c r="A230" s="5">
        <v>45520</v>
      </c>
      <c r="B230" t="s">
        <v>62</v>
      </c>
      <c r="C230" t="str">
        <f t="shared" si="3"/>
        <v>Mädchen</v>
      </c>
    </row>
    <row r="231" spans="1:3" x14ac:dyDescent="0.25">
      <c r="A231" s="5">
        <v>45521</v>
      </c>
      <c r="B231" t="s">
        <v>62</v>
      </c>
      <c r="C231" t="str">
        <f t="shared" si="3"/>
        <v>Mädchen</v>
      </c>
    </row>
    <row r="232" spans="1:3" x14ac:dyDescent="0.25">
      <c r="A232" s="5">
        <v>45522</v>
      </c>
      <c r="B232" t="s">
        <v>63</v>
      </c>
      <c r="C232" t="str">
        <f t="shared" si="3"/>
        <v>Junge</v>
      </c>
    </row>
    <row r="233" spans="1:3" x14ac:dyDescent="0.25">
      <c r="A233" s="5">
        <v>45523</v>
      </c>
      <c r="B233" t="s">
        <v>63</v>
      </c>
      <c r="C233" t="str">
        <f t="shared" si="3"/>
        <v>Junge</v>
      </c>
    </row>
    <row r="234" spans="1:3" x14ac:dyDescent="0.25">
      <c r="A234" s="5">
        <v>45524</v>
      </c>
      <c r="B234" t="s">
        <v>64</v>
      </c>
      <c r="C234" t="str">
        <f t="shared" si="3"/>
        <v>Mädchen</v>
      </c>
    </row>
    <row r="235" spans="1:3" x14ac:dyDescent="0.25">
      <c r="A235" s="5">
        <v>45525</v>
      </c>
      <c r="B235" t="s">
        <v>64</v>
      </c>
      <c r="C235" t="str">
        <f t="shared" si="3"/>
        <v>Mädchen</v>
      </c>
    </row>
    <row r="236" spans="1:3" x14ac:dyDescent="0.25">
      <c r="A236" s="5">
        <v>45526</v>
      </c>
      <c r="B236" t="s">
        <v>64</v>
      </c>
      <c r="C236" t="str">
        <f t="shared" si="3"/>
        <v>Mädchen</v>
      </c>
    </row>
    <row r="237" spans="1:3" x14ac:dyDescent="0.25">
      <c r="A237" s="5">
        <v>45527</v>
      </c>
      <c r="B237" t="s">
        <v>53</v>
      </c>
      <c r="C237" t="str">
        <f t="shared" si="3"/>
        <v>Junge</v>
      </c>
    </row>
    <row r="238" spans="1:3" x14ac:dyDescent="0.25">
      <c r="A238" s="5">
        <v>45528</v>
      </c>
      <c r="B238" t="s">
        <v>53</v>
      </c>
      <c r="C238" t="str">
        <f t="shared" si="3"/>
        <v>Junge</v>
      </c>
    </row>
    <row r="239" spans="1:3" x14ac:dyDescent="0.25">
      <c r="A239" s="5">
        <v>45529</v>
      </c>
      <c r="B239" t="s">
        <v>54</v>
      </c>
      <c r="C239" t="str">
        <f t="shared" si="3"/>
        <v>Mädchen</v>
      </c>
    </row>
    <row r="240" spans="1:3" x14ac:dyDescent="0.25">
      <c r="A240" s="5">
        <v>45530</v>
      </c>
      <c r="B240" t="s">
        <v>54</v>
      </c>
      <c r="C240" t="str">
        <f t="shared" si="3"/>
        <v>Mädchen</v>
      </c>
    </row>
    <row r="241" spans="1:3" x14ac:dyDescent="0.25">
      <c r="A241" s="5">
        <v>45531</v>
      </c>
      <c r="B241" t="s">
        <v>55</v>
      </c>
      <c r="C241" t="str">
        <f t="shared" si="3"/>
        <v>Junge</v>
      </c>
    </row>
    <row r="242" spans="1:3" x14ac:dyDescent="0.25">
      <c r="A242" s="5">
        <v>45532</v>
      </c>
      <c r="B242" t="s">
        <v>55</v>
      </c>
      <c r="C242" t="str">
        <f t="shared" si="3"/>
        <v>Junge</v>
      </c>
    </row>
    <row r="243" spans="1:3" x14ac:dyDescent="0.25">
      <c r="A243" s="5">
        <v>45533</v>
      </c>
      <c r="B243" t="s">
        <v>56</v>
      </c>
      <c r="C243" t="str">
        <f t="shared" si="3"/>
        <v>Mädchen</v>
      </c>
    </row>
    <row r="244" spans="1:3" x14ac:dyDescent="0.25">
      <c r="A244" s="5">
        <v>45534</v>
      </c>
      <c r="B244" t="s">
        <v>56</v>
      </c>
      <c r="C244" t="str">
        <f t="shared" si="3"/>
        <v>Mädchen</v>
      </c>
    </row>
    <row r="245" spans="1:3" x14ac:dyDescent="0.25">
      <c r="A245" s="5">
        <v>45535</v>
      </c>
      <c r="B245" t="s">
        <v>57</v>
      </c>
      <c r="C245" t="str">
        <f t="shared" si="3"/>
        <v>Junge</v>
      </c>
    </row>
    <row r="246" spans="1:3" x14ac:dyDescent="0.25">
      <c r="A246" s="5">
        <v>45536</v>
      </c>
      <c r="B246" t="s">
        <v>57</v>
      </c>
      <c r="C246" t="str">
        <f t="shared" si="3"/>
        <v>Junge</v>
      </c>
    </row>
    <row r="247" spans="1:3" x14ac:dyDescent="0.25">
      <c r="A247" s="5">
        <v>45537</v>
      </c>
      <c r="B247" t="s">
        <v>57</v>
      </c>
      <c r="C247" t="str">
        <f t="shared" si="3"/>
        <v>Junge</v>
      </c>
    </row>
    <row r="248" spans="1:3" x14ac:dyDescent="0.25">
      <c r="A248" s="5">
        <v>45538</v>
      </c>
      <c r="B248" t="s">
        <v>58</v>
      </c>
      <c r="C248" t="str">
        <f t="shared" si="3"/>
        <v>Mädchen</v>
      </c>
    </row>
    <row r="249" spans="1:3" x14ac:dyDescent="0.25">
      <c r="A249" s="5">
        <v>45539</v>
      </c>
      <c r="B249" t="s">
        <v>58</v>
      </c>
      <c r="C249" t="str">
        <f t="shared" si="3"/>
        <v>Mädchen</v>
      </c>
    </row>
    <row r="250" spans="1:3" x14ac:dyDescent="0.25">
      <c r="A250" s="5">
        <v>45540</v>
      </c>
      <c r="B250" t="s">
        <v>59</v>
      </c>
      <c r="C250" t="str">
        <f t="shared" si="3"/>
        <v>Junge</v>
      </c>
    </row>
    <row r="251" spans="1:3" x14ac:dyDescent="0.25">
      <c r="A251" s="5">
        <v>45541</v>
      </c>
      <c r="B251" t="s">
        <v>59</v>
      </c>
      <c r="C251" t="str">
        <f t="shared" si="3"/>
        <v>Junge</v>
      </c>
    </row>
    <row r="252" spans="1:3" x14ac:dyDescent="0.25">
      <c r="A252" s="5">
        <v>45542</v>
      </c>
      <c r="B252" t="s">
        <v>59</v>
      </c>
      <c r="C252" t="str">
        <f t="shared" si="3"/>
        <v>Junge</v>
      </c>
    </row>
    <row r="253" spans="1:3" x14ac:dyDescent="0.25">
      <c r="A253" s="5">
        <v>45543</v>
      </c>
      <c r="B253" t="s">
        <v>60</v>
      </c>
      <c r="C253" t="str">
        <f t="shared" si="3"/>
        <v>Mädchen</v>
      </c>
    </row>
    <row r="254" spans="1:3" x14ac:dyDescent="0.25">
      <c r="A254" s="5">
        <v>45544</v>
      </c>
      <c r="B254" t="s">
        <v>60</v>
      </c>
      <c r="C254" t="str">
        <f t="shared" si="3"/>
        <v>Mädchen</v>
      </c>
    </row>
    <row r="255" spans="1:3" x14ac:dyDescent="0.25">
      <c r="A255" s="5">
        <v>45545</v>
      </c>
      <c r="B255" t="s">
        <v>61</v>
      </c>
      <c r="C255" t="str">
        <f t="shared" si="3"/>
        <v>Junge</v>
      </c>
    </row>
    <row r="256" spans="1:3" x14ac:dyDescent="0.25">
      <c r="A256" s="5">
        <v>45546</v>
      </c>
      <c r="B256" t="s">
        <v>61</v>
      </c>
      <c r="C256" t="str">
        <f t="shared" si="3"/>
        <v>Junge</v>
      </c>
    </row>
    <row r="257" spans="1:3" x14ac:dyDescent="0.25">
      <c r="A257" s="5">
        <v>45547</v>
      </c>
      <c r="B257" t="s">
        <v>61</v>
      </c>
      <c r="C257" t="str">
        <f t="shared" si="3"/>
        <v>Junge</v>
      </c>
    </row>
    <row r="258" spans="1:3" x14ac:dyDescent="0.25">
      <c r="A258" s="5">
        <v>45548</v>
      </c>
      <c r="B258" t="s">
        <v>62</v>
      </c>
      <c r="C258" t="str">
        <f t="shared" ref="C258:C321" si="4">VLOOKUP(B258,$F$1:$G$13,2,0)</f>
        <v>Mädchen</v>
      </c>
    </row>
    <row r="259" spans="1:3" x14ac:dyDescent="0.25">
      <c r="A259" s="5">
        <v>45549</v>
      </c>
      <c r="B259" t="s">
        <v>62</v>
      </c>
      <c r="C259" t="str">
        <f t="shared" si="4"/>
        <v>Mädchen</v>
      </c>
    </row>
    <row r="260" spans="1:3" x14ac:dyDescent="0.25">
      <c r="A260" s="5">
        <v>45550</v>
      </c>
      <c r="B260" t="s">
        <v>63</v>
      </c>
      <c r="C260" t="str">
        <f t="shared" si="4"/>
        <v>Junge</v>
      </c>
    </row>
    <row r="261" spans="1:3" x14ac:dyDescent="0.25">
      <c r="A261" s="5">
        <v>45551</v>
      </c>
      <c r="B261" t="s">
        <v>63</v>
      </c>
      <c r="C261" t="str">
        <f t="shared" si="4"/>
        <v>Junge</v>
      </c>
    </row>
    <row r="262" spans="1:3" x14ac:dyDescent="0.25">
      <c r="A262" s="5">
        <v>45552</v>
      </c>
      <c r="B262" t="s">
        <v>64</v>
      </c>
      <c r="C262" t="str">
        <f t="shared" si="4"/>
        <v>Mädchen</v>
      </c>
    </row>
    <row r="263" spans="1:3" x14ac:dyDescent="0.25">
      <c r="A263" s="5">
        <v>45553</v>
      </c>
      <c r="B263" t="s">
        <v>64</v>
      </c>
      <c r="C263" t="str">
        <f t="shared" si="4"/>
        <v>Mädchen</v>
      </c>
    </row>
    <row r="264" spans="1:3" x14ac:dyDescent="0.25">
      <c r="A264" s="5">
        <v>45554</v>
      </c>
      <c r="B264" t="s">
        <v>53</v>
      </c>
      <c r="C264" t="str">
        <f t="shared" si="4"/>
        <v>Junge</v>
      </c>
    </row>
    <row r="265" spans="1:3" x14ac:dyDescent="0.25">
      <c r="A265" s="5">
        <v>45555</v>
      </c>
      <c r="B265" t="s">
        <v>53</v>
      </c>
      <c r="C265" t="str">
        <f t="shared" si="4"/>
        <v>Junge</v>
      </c>
    </row>
    <row r="266" spans="1:3" x14ac:dyDescent="0.25">
      <c r="A266" s="5">
        <v>45556</v>
      </c>
      <c r="B266" t="s">
        <v>54</v>
      </c>
      <c r="C266" t="str">
        <f t="shared" si="4"/>
        <v>Mädchen</v>
      </c>
    </row>
    <row r="267" spans="1:3" x14ac:dyDescent="0.25">
      <c r="A267" s="5">
        <v>45557</v>
      </c>
      <c r="B267" t="s">
        <v>54</v>
      </c>
      <c r="C267" t="str">
        <f t="shared" si="4"/>
        <v>Mädchen</v>
      </c>
    </row>
    <row r="268" spans="1:3" x14ac:dyDescent="0.25">
      <c r="A268" s="5">
        <v>45558</v>
      </c>
      <c r="B268" t="s">
        <v>55</v>
      </c>
      <c r="C268" t="str">
        <f t="shared" si="4"/>
        <v>Junge</v>
      </c>
    </row>
    <row r="269" spans="1:3" x14ac:dyDescent="0.25">
      <c r="A269" s="5">
        <v>45559</v>
      </c>
      <c r="B269" t="s">
        <v>55</v>
      </c>
      <c r="C269" t="str">
        <f t="shared" si="4"/>
        <v>Junge</v>
      </c>
    </row>
    <row r="270" spans="1:3" x14ac:dyDescent="0.25">
      <c r="A270" s="5">
        <v>45560</v>
      </c>
      <c r="B270" t="s">
        <v>56</v>
      </c>
      <c r="C270" t="str">
        <f t="shared" si="4"/>
        <v>Mädchen</v>
      </c>
    </row>
    <row r="271" spans="1:3" x14ac:dyDescent="0.25">
      <c r="A271" s="5">
        <v>45561</v>
      </c>
      <c r="B271" t="s">
        <v>56</v>
      </c>
      <c r="C271" t="str">
        <f t="shared" si="4"/>
        <v>Mädchen</v>
      </c>
    </row>
    <row r="272" spans="1:3" x14ac:dyDescent="0.25">
      <c r="A272" s="5">
        <v>45562</v>
      </c>
      <c r="B272" t="s">
        <v>57</v>
      </c>
      <c r="C272" t="str">
        <f t="shared" si="4"/>
        <v>Junge</v>
      </c>
    </row>
    <row r="273" spans="1:3" x14ac:dyDescent="0.25">
      <c r="A273" s="5">
        <v>45563</v>
      </c>
      <c r="B273" t="s">
        <v>57</v>
      </c>
      <c r="C273" t="str">
        <f t="shared" si="4"/>
        <v>Junge</v>
      </c>
    </row>
    <row r="274" spans="1:3" x14ac:dyDescent="0.25">
      <c r="A274" s="5">
        <v>45564</v>
      </c>
      <c r="B274" t="s">
        <v>57</v>
      </c>
      <c r="C274" t="str">
        <f t="shared" si="4"/>
        <v>Junge</v>
      </c>
    </row>
    <row r="275" spans="1:3" x14ac:dyDescent="0.25">
      <c r="A275" s="5">
        <v>45565</v>
      </c>
      <c r="B275" t="s">
        <v>58</v>
      </c>
      <c r="C275" t="str">
        <f t="shared" si="4"/>
        <v>Mädchen</v>
      </c>
    </row>
    <row r="276" spans="1:3" x14ac:dyDescent="0.25">
      <c r="A276" s="5">
        <v>45566</v>
      </c>
      <c r="B276" t="s">
        <v>58</v>
      </c>
      <c r="C276" t="str">
        <f t="shared" si="4"/>
        <v>Mädchen</v>
      </c>
    </row>
    <row r="277" spans="1:3" x14ac:dyDescent="0.25">
      <c r="A277" s="5">
        <v>45567</v>
      </c>
      <c r="B277" t="s">
        <v>59</v>
      </c>
      <c r="C277" t="str">
        <f t="shared" si="4"/>
        <v>Junge</v>
      </c>
    </row>
    <row r="278" spans="1:3" x14ac:dyDescent="0.25">
      <c r="A278" s="5">
        <v>45568</v>
      </c>
      <c r="B278" t="s">
        <v>59</v>
      </c>
      <c r="C278" t="str">
        <f t="shared" si="4"/>
        <v>Junge</v>
      </c>
    </row>
    <row r="279" spans="1:3" x14ac:dyDescent="0.25">
      <c r="A279" s="5">
        <v>45569</v>
      </c>
      <c r="B279" t="s">
        <v>59</v>
      </c>
      <c r="C279" t="str">
        <f t="shared" si="4"/>
        <v>Junge</v>
      </c>
    </row>
    <row r="280" spans="1:3" x14ac:dyDescent="0.25">
      <c r="A280" s="5">
        <v>45570</v>
      </c>
      <c r="B280" t="s">
        <v>60</v>
      </c>
      <c r="C280" t="str">
        <f t="shared" si="4"/>
        <v>Mädchen</v>
      </c>
    </row>
    <row r="281" spans="1:3" x14ac:dyDescent="0.25">
      <c r="A281" s="5">
        <v>45571</v>
      </c>
      <c r="B281" t="s">
        <v>60</v>
      </c>
      <c r="C281" t="str">
        <f t="shared" si="4"/>
        <v>Mädchen</v>
      </c>
    </row>
    <row r="282" spans="1:3" x14ac:dyDescent="0.25">
      <c r="A282" s="5">
        <v>45572</v>
      </c>
      <c r="B282" t="s">
        <v>60</v>
      </c>
      <c r="C282" t="str">
        <f t="shared" si="4"/>
        <v>Mädchen</v>
      </c>
    </row>
    <row r="283" spans="1:3" x14ac:dyDescent="0.25">
      <c r="A283" s="5">
        <v>45573</v>
      </c>
      <c r="B283" t="s">
        <v>61</v>
      </c>
      <c r="C283" t="str">
        <f t="shared" si="4"/>
        <v>Junge</v>
      </c>
    </row>
    <row r="284" spans="1:3" x14ac:dyDescent="0.25">
      <c r="A284" s="5">
        <v>45574</v>
      </c>
      <c r="B284" t="s">
        <v>61</v>
      </c>
      <c r="C284" t="str">
        <f t="shared" si="4"/>
        <v>Junge</v>
      </c>
    </row>
    <row r="285" spans="1:3" x14ac:dyDescent="0.25">
      <c r="A285" s="5">
        <v>45575</v>
      </c>
      <c r="B285" t="s">
        <v>62</v>
      </c>
      <c r="C285" t="str">
        <f t="shared" si="4"/>
        <v>Mädchen</v>
      </c>
    </row>
    <row r="286" spans="1:3" x14ac:dyDescent="0.25">
      <c r="A286" s="5">
        <v>45576</v>
      </c>
      <c r="B286" t="s">
        <v>62</v>
      </c>
      <c r="C286" t="str">
        <f t="shared" si="4"/>
        <v>Mädchen</v>
      </c>
    </row>
    <row r="287" spans="1:3" x14ac:dyDescent="0.25">
      <c r="A287" s="5">
        <v>45577</v>
      </c>
      <c r="B287" t="s">
        <v>63</v>
      </c>
      <c r="C287" t="str">
        <f t="shared" si="4"/>
        <v>Junge</v>
      </c>
    </row>
    <row r="288" spans="1:3" x14ac:dyDescent="0.25">
      <c r="A288" s="5">
        <v>45578</v>
      </c>
      <c r="B288" t="s">
        <v>63</v>
      </c>
      <c r="C288" t="str">
        <f t="shared" si="4"/>
        <v>Junge</v>
      </c>
    </row>
    <row r="289" spans="1:3" x14ac:dyDescent="0.25">
      <c r="A289" s="5">
        <v>45579</v>
      </c>
      <c r="B289" t="s">
        <v>64</v>
      </c>
      <c r="C289" t="str">
        <f t="shared" si="4"/>
        <v>Mädchen</v>
      </c>
    </row>
    <row r="290" spans="1:3" x14ac:dyDescent="0.25">
      <c r="A290" s="5">
        <v>45580</v>
      </c>
      <c r="B290" t="s">
        <v>64</v>
      </c>
      <c r="C290" t="str">
        <f t="shared" si="4"/>
        <v>Mädchen</v>
      </c>
    </row>
    <row r="291" spans="1:3" x14ac:dyDescent="0.25">
      <c r="A291" s="5">
        <v>45581</v>
      </c>
      <c r="B291" t="s">
        <v>53</v>
      </c>
      <c r="C291" t="str">
        <f t="shared" si="4"/>
        <v>Junge</v>
      </c>
    </row>
    <row r="292" spans="1:3" x14ac:dyDescent="0.25">
      <c r="A292" s="5">
        <v>45582</v>
      </c>
      <c r="B292" t="s">
        <v>53</v>
      </c>
      <c r="C292" t="str">
        <f t="shared" si="4"/>
        <v>Junge</v>
      </c>
    </row>
    <row r="293" spans="1:3" x14ac:dyDescent="0.25">
      <c r="A293" s="5">
        <v>45583</v>
      </c>
      <c r="B293" t="s">
        <v>54</v>
      </c>
      <c r="C293" t="str">
        <f t="shared" si="4"/>
        <v>Mädchen</v>
      </c>
    </row>
    <row r="294" spans="1:3" x14ac:dyDescent="0.25">
      <c r="A294" s="5">
        <v>45584</v>
      </c>
      <c r="B294" t="s">
        <v>54</v>
      </c>
      <c r="C294" t="str">
        <f t="shared" si="4"/>
        <v>Mädchen</v>
      </c>
    </row>
    <row r="295" spans="1:3" x14ac:dyDescent="0.25">
      <c r="A295" s="5">
        <v>45585</v>
      </c>
      <c r="B295" t="s">
        <v>55</v>
      </c>
      <c r="C295" t="str">
        <f t="shared" si="4"/>
        <v>Junge</v>
      </c>
    </row>
    <row r="296" spans="1:3" x14ac:dyDescent="0.25">
      <c r="A296" s="5">
        <v>45586</v>
      </c>
      <c r="B296" t="s">
        <v>55</v>
      </c>
      <c r="C296" t="str">
        <f t="shared" si="4"/>
        <v>Junge</v>
      </c>
    </row>
    <row r="297" spans="1:3" x14ac:dyDescent="0.25">
      <c r="A297" s="5">
        <v>45587</v>
      </c>
      <c r="B297" t="s">
        <v>56</v>
      </c>
      <c r="C297" t="str">
        <f t="shared" si="4"/>
        <v>Mädchen</v>
      </c>
    </row>
    <row r="298" spans="1:3" x14ac:dyDescent="0.25">
      <c r="A298" s="5">
        <v>45588</v>
      </c>
      <c r="B298" t="s">
        <v>56</v>
      </c>
      <c r="C298" t="str">
        <f t="shared" si="4"/>
        <v>Mädchen</v>
      </c>
    </row>
    <row r="299" spans="1:3" x14ac:dyDescent="0.25">
      <c r="A299" s="5">
        <v>45589</v>
      </c>
      <c r="B299" t="s">
        <v>56</v>
      </c>
      <c r="C299" t="str">
        <f t="shared" si="4"/>
        <v>Mädchen</v>
      </c>
    </row>
    <row r="300" spans="1:3" x14ac:dyDescent="0.25">
      <c r="A300" s="5">
        <v>45590</v>
      </c>
      <c r="B300" t="s">
        <v>57</v>
      </c>
      <c r="C300" t="str">
        <f t="shared" si="4"/>
        <v>Junge</v>
      </c>
    </row>
    <row r="301" spans="1:3" x14ac:dyDescent="0.25">
      <c r="A301" s="5">
        <v>45591</v>
      </c>
      <c r="B301" t="s">
        <v>57</v>
      </c>
      <c r="C301" t="str">
        <f t="shared" si="4"/>
        <v>Junge</v>
      </c>
    </row>
    <row r="302" spans="1:3" x14ac:dyDescent="0.25">
      <c r="A302" s="5">
        <v>45592</v>
      </c>
      <c r="B302" t="s">
        <v>58</v>
      </c>
      <c r="C302" t="str">
        <f t="shared" si="4"/>
        <v>Mädchen</v>
      </c>
    </row>
    <row r="303" spans="1:3" x14ac:dyDescent="0.25">
      <c r="A303" s="5">
        <v>45593</v>
      </c>
      <c r="B303" t="s">
        <v>58</v>
      </c>
      <c r="C303" t="str">
        <f t="shared" si="4"/>
        <v>Mädchen</v>
      </c>
    </row>
    <row r="304" spans="1:3" x14ac:dyDescent="0.25">
      <c r="A304" s="5">
        <v>45594</v>
      </c>
      <c r="B304" t="s">
        <v>58</v>
      </c>
      <c r="C304" t="str">
        <f t="shared" si="4"/>
        <v>Mädchen</v>
      </c>
    </row>
    <row r="305" spans="1:3" x14ac:dyDescent="0.25">
      <c r="A305" s="5">
        <v>45595</v>
      </c>
      <c r="B305" t="s">
        <v>59</v>
      </c>
      <c r="C305" t="str">
        <f t="shared" si="4"/>
        <v>Junge</v>
      </c>
    </row>
    <row r="306" spans="1:3" x14ac:dyDescent="0.25">
      <c r="A306" s="5">
        <v>45596</v>
      </c>
      <c r="B306" t="s">
        <v>59</v>
      </c>
      <c r="C306" t="str">
        <f t="shared" si="4"/>
        <v>Junge</v>
      </c>
    </row>
    <row r="307" spans="1:3" x14ac:dyDescent="0.25">
      <c r="A307" s="5">
        <v>45597</v>
      </c>
      <c r="B307" t="s">
        <v>60</v>
      </c>
      <c r="C307" t="str">
        <f t="shared" si="4"/>
        <v>Mädchen</v>
      </c>
    </row>
    <row r="308" spans="1:3" x14ac:dyDescent="0.25">
      <c r="A308" s="5">
        <v>45598</v>
      </c>
      <c r="B308" t="s">
        <v>60</v>
      </c>
      <c r="C308" t="str">
        <f t="shared" si="4"/>
        <v>Mädchen</v>
      </c>
    </row>
    <row r="309" spans="1:3" x14ac:dyDescent="0.25">
      <c r="A309" s="5">
        <v>45599</v>
      </c>
      <c r="B309" t="s">
        <v>60</v>
      </c>
      <c r="C309" t="str">
        <f t="shared" si="4"/>
        <v>Mädchen</v>
      </c>
    </row>
    <row r="310" spans="1:3" x14ac:dyDescent="0.25">
      <c r="A310" s="5">
        <v>45600</v>
      </c>
      <c r="B310" t="s">
        <v>61</v>
      </c>
      <c r="C310" t="str">
        <f t="shared" si="4"/>
        <v>Junge</v>
      </c>
    </row>
    <row r="311" spans="1:3" x14ac:dyDescent="0.25">
      <c r="A311" s="5">
        <v>45601</v>
      </c>
      <c r="B311" t="s">
        <v>61</v>
      </c>
      <c r="C311" t="str">
        <f t="shared" si="4"/>
        <v>Junge</v>
      </c>
    </row>
    <row r="312" spans="1:3" x14ac:dyDescent="0.25">
      <c r="A312" s="5">
        <v>45602</v>
      </c>
      <c r="B312" t="s">
        <v>62</v>
      </c>
      <c r="C312" t="str">
        <f t="shared" si="4"/>
        <v>Mädchen</v>
      </c>
    </row>
    <row r="313" spans="1:3" x14ac:dyDescent="0.25">
      <c r="A313" s="5">
        <v>45603</v>
      </c>
      <c r="B313" t="s">
        <v>62</v>
      </c>
      <c r="C313" t="str">
        <f t="shared" si="4"/>
        <v>Mädchen</v>
      </c>
    </row>
    <row r="314" spans="1:3" x14ac:dyDescent="0.25">
      <c r="A314" s="5">
        <v>45604</v>
      </c>
      <c r="B314" t="s">
        <v>63</v>
      </c>
      <c r="C314" t="str">
        <f t="shared" si="4"/>
        <v>Junge</v>
      </c>
    </row>
    <row r="315" spans="1:3" x14ac:dyDescent="0.25">
      <c r="A315" s="5">
        <v>45605</v>
      </c>
      <c r="B315" t="s">
        <v>63</v>
      </c>
      <c r="C315" t="str">
        <f t="shared" si="4"/>
        <v>Junge</v>
      </c>
    </row>
    <row r="316" spans="1:3" x14ac:dyDescent="0.25">
      <c r="A316" s="5">
        <v>45606</v>
      </c>
      <c r="B316" t="s">
        <v>63</v>
      </c>
      <c r="C316" t="str">
        <f t="shared" si="4"/>
        <v>Junge</v>
      </c>
    </row>
    <row r="317" spans="1:3" x14ac:dyDescent="0.25">
      <c r="A317" s="5">
        <v>45607</v>
      </c>
      <c r="B317" t="s">
        <v>64</v>
      </c>
      <c r="C317" t="str">
        <f t="shared" si="4"/>
        <v>Mädchen</v>
      </c>
    </row>
    <row r="318" spans="1:3" x14ac:dyDescent="0.25">
      <c r="A318" s="5">
        <v>45608</v>
      </c>
      <c r="B318" t="s">
        <v>64</v>
      </c>
      <c r="C318" t="str">
        <f t="shared" si="4"/>
        <v>Mädchen</v>
      </c>
    </row>
    <row r="319" spans="1:3" x14ac:dyDescent="0.25">
      <c r="A319" s="5">
        <v>45609</v>
      </c>
      <c r="B319" t="s">
        <v>53</v>
      </c>
      <c r="C319" t="str">
        <f t="shared" si="4"/>
        <v>Junge</v>
      </c>
    </row>
    <row r="320" spans="1:3" x14ac:dyDescent="0.25">
      <c r="A320" s="5">
        <v>45610</v>
      </c>
      <c r="B320" t="s">
        <v>53</v>
      </c>
      <c r="C320" t="str">
        <f t="shared" si="4"/>
        <v>Junge</v>
      </c>
    </row>
    <row r="321" spans="1:3" x14ac:dyDescent="0.25">
      <c r="A321" s="5">
        <v>45611</v>
      </c>
      <c r="B321" t="s">
        <v>54</v>
      </c>
      <c r="C321" t="str">
        <f t="shared" si="4"/>
        <v>Mädchen</v>
      </c>
    </row>
    <row r="322" spans="1:3" x14ac:dyDescent="0.25">
      <c r="A322" s="5">
        <v>45612</v>
      </c>
      <c r="B322" t="s">
        <v>54</v>
      </c>
      <c r="C322" t="str">
        <f t="shared" ref="C322:C385" si="5">VLOOKUP(B322,$F$1:$G$13,2,0)</f>
        <v>Mädchen</v>
      </c>
    </row>
    <row r="323" spans="1:3" x14ac:dyDescent="0.25">
      <c r="A323" s="5">
        <v>45613</v>
      </c>
      <c r="B323" t="s">
        <v>55</v>
      </c>
      <c r="C323" t="str">
        <f t="shared" si="5"/>
        <v>Junge</v>
      </c>
    </row>
    <row r="324" spans="1:3" x14ac:dyDescent="0.25">
      <c r="A324" s="5">
        <v>45614</v>
      </c>
      <c r="B324" t="s">
        <v>55</v>
      </c>
      <c r="C324" t="str">
        <f t="shared" si="5"/>
        <v>Junge</v>
      </c>
    </row>
    <row r="325" spans="1:3" x14ac:dyDescent="0.25">
      <c r="A325" s="5">
        <v>45615</v>
      </c>
      <c r="B325" t="s">
        <v>56</v>
      </c>
      <c r="C325" t="str">
        <f t="shared" si="5"/>
        <v>Mädchen</v>
      </c>
    </row>
    <row r="326" spans="1:3" x14ac:dyDescent="0.25">
      <c r="A326" s="5">
        <v>45616</v>
      </c>
      <c r="B326" t="s">
        <v>56</v>
      </c>
      <c r="C326" t="str">
        <f t="shared" si="5"/>
        <v>Mädchen</v>
      </c>
    </row>
    <row r="327" spans="1:3" x14ac:dyDescent="0.25">
      <c r="A327" s="5">
        <v>45617</v>
      </c>
      <c r="B327" t="s">
        <v>57</v>
      </c>
      <c r="C327" t="str">
        <f t="shared" si="5"/>
        <v>Junge</v>
      </c>
    </row>
    <row r="328" spans="1:3" x14ac:dyDescent="0.25">
      <c r="A328" s="5">
        <v>45618</v>
      </c>
      <c r="B328" t="s">
        <v>57</v>
      </c>
      <c r="C328" t="str">
        <f t="shared" si="5"/>
        <v>Junge</v>
      </c>
    </row>
    <row r="329" spans="1:3" x14ac:dyDescent="0.25">
      <c r="A329" s="5">
        <v>45619</v>
      </c>
      <c r="B329" t="s">
        <v>57</v>
      </c>
      <c r="C329" t="str">
        <f t="shared" si="5"/>
        <v>Junge</v>
      </c>
    </row>
    <row r="330" spans="1:3" x14ac:dyDescent="0.25">
      <c r="A330" s="5">
        <v>45620</v>
      </c>
      <c r="B330" t="s">
        <v>58</v>
      </c>
      <c r="C330" t="str">
        <f t="shared" si="5"/>
        <v>Mädchen</v>
      </c>
    </row>
    <row r="331" spans="1:3" x14ac:dyDescent="0.25">
      <c r="A331" s="5">
        <v>45621</v>
      </c>
      <c r="B331" t="s">
        <v>58</v>
      </c>
      <c r="C331" t="str">
        <f t="shared" si="5"/>
        <v>Mädchen</v>
      </c>
    </row>
    <row r="332" spans="1:3" x14ac:dyDescent="0.25">
      <c r="A332" s="5">
        <v>45622</v>
      </c>
      <c r="B332" t="s">
        <v>59</v>
      </c>
      <c r="C332" t="str">
        <f t="shared" si="5"/>
        <v>Junge</v>
      </c>
    </row>
    <row r="333" spans="1:3" x14ac:dyDescent="0.25">
      <c r="A333" s="5">
        <v>45623</v>
      </c>
      <c r="B333" t="s">
        <v>59</v>
      </c>
      <c r="C333" t="str">
        <f t="shared" si="5"/>
        <v>Junge</v>
      </c>
    </row>
    <row r="334" spans="1:3" x14ac:dyDescent="0.25">
      <c r="A334" s="5">
        <v>45624</v>
      </c>
      <c r="B334" t="s">
        <v>59</v>
      </c>
      <c r="C334" t="str">
        <f t="shared" si="5"/>
        <v>Junge</v>
      </c>
    </row>
    <row r="335" spans="1:3" x14ac:dyDescent="0.25">
      <c r="A335" s="5">
        <v>45625</v>
      </c>
      <c r="B335" t="s">
        <v>60</v>
      </c>
      <c r="C335" t="str">
        <f t="shared" si="5"/>
        <v>Mädchen</v>
      </c>
    </row>
    <row r="336" spans="1:3" x14ac:dyDescent="0.25">
      <c r="A336" s="5">
        <v>45626</v>
      </c>
      <c r="B336" t="s">
        <v>60</v>
      </c>
      <c r="C336" t="str">
        <f t="shared" si="5"/>
        <v>Mädchen</v>
      </c>
    </row>
    <row r="337" spans="1:3" x14ac:dyDescent="0.25">
      <c r="A337" s="5">
        <v>45627</v>
      </c>
      <c r="B337" t="s">
        <v>61</v>
      </c>
      <c r="C337" t="str">
        <f t="shared" si="5"/>
        <v>Junge</v>
      </c>
    </row>
    <row r="338" spans="1:3" x14ac:dyDescent="0.25">
      <c r="A338" s="5">
        <v>45628</v>
      </c>
      <c r="B338" t="s">
        <v>61</v>
      </c>
      <c r="C338" t="str">
        <f t="shared" si="5"/>
        <v>Junge</v>
      </c>
    </row>
    <row r="339" spans="1:3" x14ac:dyDescent="0.25">
      <c r="A339" s="5">
        <v>45629</v>
      </c>
      <c r="B339" t="s">
        <v>62</v>
      </c>
      <c r="C339" t="str">
        <f t="shared" si="5"/>
        <v>Mädchen</v>
      </c>
    </row>
    <row r="340" spans="1:3" x14ac:dyDescent="0.25">
      <c r="A340" s="5">
        <v>45630</v>
      </c>
      <c r="B340" t="s">
        <v>62</v>
      </c>
      <c r="C340" t="str">
        <f t="shared" si="5"/>
        <v>Mädchen</v>
      </c>
    </row>
    <row r="341" spans="1:3" x14ac:dyDescent="0.25">
      <c r="A341" s="5">
        <v>45631</v>
      </c>
      <c r="B341" t="s">
        <v>62</v>
      </c>
      <c r="C341" t="str">
        <f t="shared" si="5"/>
        <v>Mädchen</v>
      </c>
    </row>
    <row r="342" spans="1:3" x14ac:dyDescent="0.25">
      <c r="A342" s="5">
        <v>45632</v>
      </c>
      <c r="B342" t="s">
        <v>63</v>
      </c>
      <c r="C342" t="str">
        <f t="shared" si="5"/>
        <v>Junge</v>
      </c>
    </row>
    <row r="343" spans="1:3" x14ac:dyDescent="0.25">
      <c r="A343" s="5">
        <v>45633</v>
      </c>
      <c r="B343" t="s">
        <v>63</v>
      </c>
      <c r="C343" t="str">
        <f t="shared" si="5"/>
        <v>Junge</v>
      </c>
    </row>
    <row r="344" spans="1:3" x14ac:dyDescent="0.25">
      <c r="A344" s="5">
        <v>45634</v>
      </c>
      <c r="B344" t="s">
        <v>64</v>
      </c>
      <c r="C344" t="str">
        <f t="shared" si="5"/>
        <v>Mädchen</v>
      </c>
    </row>
    <row r="345" spans="1:3" x14ac:dyDescent="0.25">
      <c r="A345" s="5">
        <v>45635</v>
      </c>
      <c r="B345" t="s">
        <v>64</v>
      </c>
      <c r="C345" t="str">
        <f t="shared" si="5"/>
        <v>Mädchen</v>
      </c>
    </row>
    <row r="346" spans="1:3" x14ac:dyDescent="0.25">
      <c r="A346" s="5">
        <v>45636</v>
      </c>
      <c r="B346" t="s">
        <v>53</v>
      </c>
      <c r="C346" t="str">
        <f t="shared" si="5"/>
        <v>Junge</v>
      </c>
    </row>
    <row r="347" spans="1:3" x14ac:dyDescent="0.25">
      <c r="A347" s="5">
        <v>45637</v>
      </c>
      <c r="B347" t="s">
        <v>53</v>
      </c>
      <c r="C347" t="str">
        <f t="shared" si="5"/>
        <v>Junge</v>
      </c>
    </row>
    <row r="348" spans="1:3" x14ac:dyDescent="0.25">
      <c r="A348" s="5">
        <v>45638</v>
      </c>
      <c r="B348" t="s">
        <v>54</v>
      </c>
      <c r="C348" t="str">
        <f t="shared" si="5"/>
        <v>Mädchen</v>
      </c>
    </row>
    <row r="349" spans="1:3" x14ac:dyDescent="0.25">
      <c r="A349" s="5">
        <v>45639</v>
      </c>
      <c r="B349" t="s">
        <v>54</v>
      </c>
      <c r="C349" t="str">
        <f t="shared" si="5"/>
        <v>Mädchen</v>
      </c>
    </row>
    <row r="350" spans="1:3" x14ac:dyDescent="0.25">
      <c r="A350" s="5">
        <v>45640</v>
      </c>
      <c r="B350" t="s">
        <v>55</v>
      </c>
      <c r="C350" t="str">
        <f t="shared" si="5"/>
        <v>Junge</v>
      </c>
    </row>
    <row r="351" spans="1:3" x14ac:dyDescent="0.25">
      <c r="A351" s="5">
        <v>45641</v>
      </c>
      <c r="B351" t="s">
        <v>55</v>
      </c>
      <c r="C351" t="str">
        <f t="shared" si="5"/>
        <v>Junge</v>
      </c>
    </row>
    <row r="352" spans="1:3" x14ac:dyDescent="0.25">
      <c r="A352" s="5">
        <v>45642</v>
      </c>
      <c r="B352" t="s">
        <v>56</v>
      </c>
      <c r="C352" t="str">
        <f t="shared" si="5"/>
        <v>Mädchen</v>
      </c>
    </row>
    <row r="353" spans="1:3" x14ac:dyDescent="0.25">
      <c r="A353" s="5">
        <v>45643</v>
      </c>
      <c r="B353" t="s">
        <v>56</v>
      </c>
      <c r="C353" t="str">
        <f t="shared" si="5"/>
        <v>Mädchen</v>
      </c>
    </row>
    <row r="354" spans="1:3" x14ac:dyDescent="0.25">
      <c r="A354" s="5">
        <v>45644</v>
      </c>
      <c r="B354" t="s">
        <v>56</v>
      </c>
      <c r="C354" t="str">
        <f t="shared" si="5"/>
        <v>Mädchen</v>
      </c>
    </row>
    <row r="355" spans="1:3" x14ac:dyDescent="0.25">
      <c r="A355" s="5">
        <v>45645</v>
      </c>
      <c r="B355" t="s">
        <v>57</v>
      </c>
      <c r="C355" t="str">
        <f t="shared" si="5"/>
        <v>Junge</v>
      </c>
    </row>
    <row r="356" spans="1:3" x14ac:dyDescent="0.25">
      <c r="A356" s="5">
        <v>45646</v>
      </c>
      <c r="B356" t="s">
        <v>57</v>
      </c>
      <c r="C356" t="str">
        <f t="shared" si="5"/>
        <v>Junge</v>
      </c>
    </row>
    <row r="357" spans="1:3" x14ac:dyDescent="0.25">
      <c r="A357" s="5">
        <v>45647</v>
      </c>
      <c r="B357" t="s">
        <v>58</v>
      </c>
      <c r="C357" t="str">
        <f t="shared" si="5"/>
        <v>Mädchen</v>
      </c>
    </row>
    <row r="358" spans="1:3" x14ac:dyDescent="0.25">
      <c r="A358" s="5">
        <v>45648</v>
      </c>
      <c r="B358" t="s">
        <v>58</v>
      </c>
      <c r="C358" t="str">
        <f t="shared" si="5"/>
        <v>Mädchen</v>
      </c>
    </row>
    <row r="359" spans="1:3" x14ac:dyDescent="0.25">
      <c r="A359" s="5">
        <v>45649</v>
      </c>
      <c r="B359" t="s">
        <v>59</v>
      </c>
      <c r="C359" t="str">
        <f t="shared" si="5"/>
        <v>Junge</v>
      </c>
    </row>
    <row r="360" spans="1:3" x14ac:dyDescent="0.25">
      <c r="A360" s="5">
        <v>45650</v>
      </c>
      <c r="B360" t="s">
        <v>59</v>
      </c>
      <c r="C360" t="str">
        <f t="shared" si="5"/>
        <v>Junge</v>
      </c>
    </row>
    <row r="361" spans="1:3" x14ac:dyDescent="0.25">
      <c r="A361" s="5">
        <v>45651</v>
      </c>
      <c r="B361" t="s">
        <v>59</v>
      </c>
      <c r="C361" t="str">
        <f t="shared" si="5"/>
        <v>Junge</v>
      </c>
    </row>
    <row r="362" spans="1:3" x14ac:dyDescent="0.25">
      <c r="A362" s="5">
        <v>45652</v>
      </c>
      <c r="B362" t="s">
        <v>60</v>
      </c>
      <c r="C362" t="str">
        <f t="shared" si="5"/>
        <v>Mädchen</v>
      </c>
    </row>
    <row r="363" spans="1:3" x14ac:dyDescent="0.25">
      <c r="A363" s="5">
        <v>45653</v>
      </c>
      <c r="B363" t="s">
        <v>60</v>
      </c>
      <c r="C363" t="str">
        <f t="shared" si="5"/>
        <v>Mädchen</v>
      </c>
    </row>
    <row r="364" spans="1:3" x14ac:dyDescent="0.25">
      <c r="A364" s="5">
        <v>45654</v>
      </c>
      <c r="B364" t="s">
        <v>61</v>
      </c>
      <c r="C364" t="str">
        <f t="shared" si="5"/>
        <v>Junge</v>
      </c>
    </row>
    <row r="365" spans="1:3" x14ac:dyDescent="0.25">
      <c r="A365" s="5">
        <v>45655</v>
      </c>
      <c r="B365" t="s">
        <v>61</v>
      </c>
      <c r="C365" t="str">
        <f t="shared" si="5"/>
        <v>Junge</v>
      </c>
    </row>
    <row r="366" spans="1:3" x14ac:dyDescent="0.25">
      <c r="A366" s="5">
        <v>45656</v>
      </c>
      <c r="B366" t="s">
        <v>61</v>
      </c>
      <c r="C366" t="str">
        <f t="shared" si="5"/>
        <v>Junge</v>
      </c>
    </row>
    <row r="367" spans="1:3" x14ac:dyDescent="0.25">
      <c r="A367" s="5">
        <v>45657</v>
      </c>
      <c r="B367" t="s">
        <v>62</v>
      </c>
      <c r="C367" t="str">
        <f t="shared" si="5"/>
        <v>Mädchen</v>
      </c>
    </row>
    <row r="368" spans="1:3" x14ac:dyDescent="0.25">
      <c r="A368" s="5">
        <v>45658</v>
      </c>
      <c r="B368" t="s">
        <v>62</v>
      </c>
      <c r="C368" t="str">
        <f t="shared" si="5"/>
        <v>Mädchen</v>
      </c>
    </row>
    <row r="369" spans="1:3" x14ac:dyDescent="0.25">
      <c r="A369" s="5">
        <v>45659</v>
      </c>
      <c r="B369" t="s">
        <v>63</v>
      </c>
      <c r="C369" t="str">
        <f t="shared" si="5"/>
        <v>Junge</v>
      </c>
    </row>
    <row r="370" spans="1:3" x14ac:dyDescent="0.25">
      <c r="A370" s="5">
        <v>45660</v>
      </c>
      <c r="B370" t="s">
        <v>63</v>
      </c>
      <c r="C370" t="str">
        <f t="shared" si="5"/>
        <v>Junge</v>
      </c>
    </row>
    <row r="371" spans="1:3" x14ac:dyDescent="0.25">
      <c r="A371" s="5">
        <v>45661</v>
      </c>
      <c r="B371" t="s">
        <v>64</v>
      </c>
      <c r="C371" t="str">
        <f t="shared" si="5"/>
        <v>Mädchen</v>
      </c>
    </row>
    <row r="372" spans="1:3" x14ac:dyDescent="0.25">
      <c r="A372" s="5">
        <v>45662</v>
      </c>
      <c r="B372" t="s">
        <v>64</v>
      </c>
      <c r="C372" t="str">
        <f t="shared" si="5"/>
        <v>Mädchen</v>
      </c>
    </row>
    <row r="373" spans="1:3" x14ac:dyDescent="0.25">
      <c r="A373" s="5">
        <v>45663</v>
      </c>
      <c r="B373" t="s">
        <v>53</v>
      </c>
      <c r="C373" t="str">
        <f t="shared" si="5"/>
        <v>Junge</v>
      </c>
    </row>
    <row r="374" spans="1:3" x14ac:dyDescent="0.25">
      <c r="A374" s="5">
        <v>45664</v>
      </c>
      <c r="B374" t="s">
        <v>53</v>
      </c>
      <c r="C374" t="str">
        <f t="shared" si="5"/>
        <v>Junge</v>
      </c>
    </row>
    <row r="375" spans="1:3" x14ac:dyDescent="0.25">
      <c r="A375" s="5">
        <v>45665</v>
      </c>
      <c r="B375" t="s">
        <v>54</v>
      </c>
      <c r="C375" t="str">
        <f t="shared" si="5"/>
        <v>Mädchen</v>
      </c>
    </row>
    <row r="376" spans="1:3" x14ac:dyDescent="0.25">
      <c r="A376" s="5">
        <v>45666</v>
      </c>
      <c r="B376" t="s">
        <v>54</v>
      </c>
      <c r="C376" t="str">
        <f t="shared" si="5"/>
        <v>Mädchen</v>
      </c>
    </row>
    <row r="377" spans="1:3" x14ac:dyDescent="0.25">
      <c r="A377" s="5">
        <v>45667</v>
      </c>
      <c r="B377" t="s">
        <v>54</v>
      </c>
      <c r="C377" t="str">
        <f t="shared" si="5"/>
        <v>Mädchen</v>
      </c>
    </row>
    <row r="378" spans="1:3" x14ac:dyDescent="0.25">
      <c r="A378" s="5">
        <v>45668</v>
      </c>
      <c r="B378" t="s">
        <v>55</v>
      </c>
      <c r="C378" t="str">
        <f t="shared" si="5"/>
        <v>Junge</v>
      </c>
    </row>
    <row r="379" spans="1:3" x14ac:dyDescent="0.25">
      <c r="A379" s="5">
        <v>45669</v>
      </c>
      <c r="B379" t="s">
        <v>55</v>
      </c>
      <c r="C379" t="str">
        <f t="shared" si="5"/>
        <v>Junge</v>
      </c>
    </row>
    <row r="380" spans="1:3" x14ac:dyDescent="0.25">
      <c r="A380" s="5">
        <v>45670</v>
      </c>
      <c r="B380" t="s">
        <v>56</v>
      </c>
      <c r="C380" t="str">
        <f t="shared" si="5"/>
        <v>Mädchen</v>
      </c>
    </row>
    <row r="381" spans="1:3" x14ac:dyDescent="0.25">
      <c r="A381" s="5">
        <v>45671</v>
      </c>
      <c r="B381" t="s">
        <v>56</v>
      </c>
      <c r="C381" t="str">
        <f t="shared" si="5"/>
        <v>Mädchen</v>
      </c>
    </row>
    <row r="382" spans="1:3" x14ac:dyDescent="0.25">
      <c r="A382" s="5">
        <v>45672</v>
      </c>
      <c r="B382" t="s">
        <v>57</v>
      </c>
      <c r="C382" t="str">
        <f t="shared" si="5"/>
        <v>Junge</v>
      </c>
    </row>
    <row r="383" spans="1:3" x14ac:dyDescent="0.25">
      <c r="A383" s="5">
        <v>45673</v>
      </c>
      <c r="B383" t="s">
        <v>57</v>
      </c>
      <c r="C383" t="str">
        <f t="shared" si="5"/>
        <v>Junge</v>
      </c>
    </row>
    <row r="384" spans="1:3" x14ac:dyDescent="0.25">
      <c r="A384" s="5">
        <v>45674</v>
      </c>
      <c r="B384" t="s">
        <v>58</v>
      </c>
      <c r="C384" t="str">
        <f t="shared" si="5"/>
        <v>Mädchen</v>
      </c>
    </row>
    <row r="385" spans="1:3" x14ac:dyDescent="0.25">
      <c r="A385" s="5">
        <v>45675</v>
      </c>
      <c r="B385" t="s">
        <v>58</v>
      </c>
      <c r="C385" t="str">
        <f t="shared" si="5"/>
        <v>Mädchen</v>
      </c>
    </row>
    <row r="386" spans="1:3" x14ac:dyDescent="0.25">
      <c r="A386" s="5">
        <v>45676</v>
      </c>
      <c r="B386" t="s">
        <v>58</v>
      </c>
      <c r="C386" t="str">
        <f t="shared" ref="C386:C449" si="6">VLOOKUP(B386,$F$1:$G$13,2,0)</f>
        <v>Mädchen</v>
      </c>
    </row>
    <row r="387" spans="1:3" x14ac:dyDescent="0.25">
      <c r="A387" s="5">
        <v>45677</v>
      </c>
      <c r="B387" t="s">
        <v>59</v>
      </c>
      <c r="C387" t="str">
        <f t="shared" si="6"/>
        <v>Junge</v>
      </c>
    </row>
    <row r="388" spans="1:3" x14ac:dyDescent="0.25">
      <c r="A388" s="5">
        <v>45678</v>
      </c>
      <c r="B388" t="s">
        <v>59</v>
      </c>
      <c r="C388" t="str">
        <f t="shared" si="6"/>
        <v>Junge</v>
      </c>
    </row>
    <row r="389" spans="1:3" x14ac:dyDescent="0.25">
      <c r="A389" s="5">
        <v>45679</v>
      </c>
      <c r="B389" t="s">
        <v>60</v>
      </c>
      <c r="C389" t="str">
        <f t="shared" si="6"/>
        <v>Mädchen</v>
      </c>
    </row>
    <row r="390" spans="1:3" x14ac:dyDescent="0.25">
      <c r="A390" s="5">
        <v>45680</v>
      </c>
      <c r="B390" t="s">
        <v>60</v>
      </c>
      <c r="C390" t="str">
        <f t="shared" si="6"/>
        <v>Mädchen</v>
      </c>
    </row>
    <row r="391" spans="1:3" x14ac:dyDescent="0.25">
      <c r="A391" s="5">
        <v>45681</v>
      </c>
      <c r="B391" t="s">
        <v>60</v>
      </c>
      <c r="C391" t="str">
        <f t="shared" si="6"/>
        <v>Mädchen</v>
      </c>
    </row>
    <row r="392" spans="1:3" x14ac:dyDescent="0.25">
      <c r="A392" s="5">
        <v>45682</v>
      </c>
      <c r="B392" t="s">
        <v>61</v>
      </c>
      <c r="C392" t="str">
        <f t="shared" si="6"/>
        <v>Junge</v>
      </c>
    </row>
    <row r="393" spans="1:3" x14ac:dyDescent="0.25">
      <c r="A393" s="5">
        <v>45683</v>
      </c>
      <c r="B393" t="s">
        <v>61</v>
      </c>
      <c r="C393" t="str">
        <f t="shared" si="6"/>
        <v>Junge</v>
      </c>
    </row>
    <row r="394" spans="1:3" x14ac:dyDescent="0.25">
      <c r="A394" s="5">
        <v>45684</v>
      </c>
      <c r="B394" t="s">
        <v>62</v>
      </c>
      <c r="C394" t="str">
        <f t="shared" si="6"/>
        <v>Mädchen</v>
      </c>
    </row>
    <row r="395" spans="1:3" x14ac:dyDescent="0.25">
      <c r="A395" s="5">
        <v>45685</v>
      </c>
      <c r="B395" t="s">
        <v>62</v>
      </c>
      <c r="C395" t="str">
        <f t="shared" si="6"/>
        <v>Mädchen</v>
      </c>
    </row>
    <row r="396" spans="1:3" x14ac:dyDescent="0.25">
      <c r="A396" s="5">
        <v>45686</v>
      </c>
      <c r="B396" t="s">
        <v>63</v>
      </c>
      <c r="C396" t="str">
        <f t="shared" si="6"/>
        <v>Junge</v>
      </c>
    </row>
    <row r="397" spans="1:3" x14ac:dyDescent="0.25">
      <c r="A397" s="5">
        <v>45687</v>
      </c>
      <c r="B397" t="s">
        <v>63</v>
      </c>
      <c r="C397" t="str">
        <f t="shared" si="6"/>
        <v>Junge</v>
      </c>
    </row>
    <row r="398" spans="1:3" x14ac:dyDescent="0.25">
      <c r="A398" s="5">
        <v>45688</v>
      </c>
      <c r="B398" t="s">
        <v>64</v>
      </c>
      <c r="C398" t="str">
        <f t="shared" si="6"/>
        <v>Mädchen</v>
      </c>
    </row>
    <row r="399" spans="1:3" x14ac:dyDescent="0.25">
      <c r="A399" s="5">
        <v>45689</v>
      </c>
      <c r="B399" t="s">
        <v>64</v>
      </c>
      <c r="C399" t="str">
        <f t="shared" si="6"/>
        <v>Mädchen</v>
      </c>
    </row>
    <row r="400" spans="1:3" x14ac:dyDescent="0.25">
      <c r="A400" s="5">
        <v>45690</v>
      </c>
      <c r="B400" t="s">
        <v>64</v>
      </c>
      <c r="C400" t="str">
        <f t="shared" si="6"/>
        <v>Mädchen</v>
      </c>
    </row>
    <row r="401" spans="1:3" x14ac:dyDescent="0.25">
      <c r="A401" s="5">
        <v>45691</v>
      </c>
      <c r="B401" t="s">
        <v>53</v>
      </c>
      <c r="C401" t="str">
        <f t="shared" si="6"/>
        <v>Junge</v>
      </c>
    </row>
    <row r="402" spans="1:3" x14ac:dyDescent="0.25">
      <c r="A402" s="5">
        <v>45692</v>
      </c>
      <c r="B402" t="s">
        <v>53</v>
      </c>
      <c r="C402" t="str">
        <f t="shared" si="6"/>
        <v>Junge</v>
      </c>
    </row>
    <row r="403" spans="1:3" x14ac:dyDescent="0.25">
      <c r="A403" s="5">
        <v>45693</v>
      </c>
      <c r="B403" t="s">
        <v>54</v>
      </c>
      <c r="C403" t="str">
        <f t="shared" si="6"/>
        <v>Mädchen</v>
      </c>
    </row>
    <row r="404" spans="1:3" x14ac:dyDescent="0.25">
      <c r="A404" s="5">
        <v>45694</v>
      </c>
      <c r="B404" t="s">
        <v>54</v>
      </c>
      <c r="C404" t="str">
        <f t="shared" si="6"/>
        <v>Mädchen</v>
      </c>
    </row>
    <row r="405" spans="1:3" x14ac:dyDescent="0.25">
      <c r="A405" s="5">
        <v>45695</v>
      </c>
      <c r="B405" t="s">
        <v>55</v>
      </c>
      <c r="C405" t="str">
        <f t="shared" si="6"/>
        <v>Junge</v>
      </c>
    </row>
    <row r="406" spans="1:3" x14ac:dyDescent="0.25">
      <c r="A406" s="5">
        <v>45696</v>
      </c>
      <c r="B406" t="s">
        <v>55</v>
      </c>
      <c r="C406" t="str">
        <f t="shared" si="6"/>
        <v>Junge</v>
      </c>
    </row>
    <row r="407" spans="1:3" x14ac:dyDescent="0.25">
      <c r="A407" s="5">
        <v>45697</v>
      </c>
      <c r="B407" t="s">
        <v>56</v>
      </c>
      <c r="C407" t="str">
        <f t="shared" si="6"/>
        <v>Mädchen</v>
      </c>
    </row>
    <row r="408" spans="1:3" x14ac:dyDescent="0.25">
      <c r="A408" s="5">
        <v>45698</v>
      </c>
      <c r="B408" t="s">
        <v>56</v>
      </c>
      <c r="C408" t="str">
        <f t="shared" si="6"/>
        <v>Mädchen</v>
      </c>
    </row>
    <row r="409" spans="1:3" x14ac:dyDescent="0.25">
      <c r="A409" s="5">
        <v>45699</v>
      </c>
      <c r="B409" t="s">
        <v>57</v>
      </c>
      <c r="C409" t="str">
        <f t="shared" si="6"/>
        <v>Junge</v>
      </c>
    </row>
    <row r="410" spans="1:3" x14ac:dyDescent="0.25">
      <c r="A410" s="5">
        <v>45700</v>
      </c>
      <c r="B410" t="s">
        <v>57</v>
      </c>
      <c r="C410" t="str">
        <f t="shared" si="6"/>
        <v>Junge</v>
      </c>
    </row>
    <row r="411" spans="1:3" x14ac:dyDescent="0.25">
      <c r="A411" s="5">
        <v>45701</v>
      </c>
      <c r="B411" t="s">
        <v>57</v>
      </c>
      <c r="C411" t="str">
        <f t="shared" si="6"/>
        <v>Junge</v>
      </c>
    </row>
    <row r="412" spans="1:3" x14ac:dyDescent="0.25">
      <c r="A412" s="5">
        <v>45702</v>
      </c>
      <c r="B412" t="s">
        <v>58</v>
      </c>
      <c r="C412" t="str">
        <f t="shared" si="6"/>
        <v>Mädchen</v>
      </c>
    </row>
    <row r="413" spans="1:3" x14ac:dyDescent="0.25">
      <c r="A413" s="5">
        <v>45703</v>
      </c>
      <c r="B413" t="s">
        <v>58</v>
      </c>
      <c r="C413" t="str">
        <f t="shared" si="6"/>
        <v>Mädchen</v>
      </c>
    </row>
    <row r="414" spans="1:3" x14ac:dyDescent="0.25">
      <c r="A414" s="5">
        <v>45704</v>
      </c>
      <c r="B414" t="s">
        <v>59</v>
      </c>
      <c r="C414" t="str">
        <f t="shared" si="6"/>
        <v>Junge</v>
      </c>
    </row>
    <row r="415" spans="1:3" x14ac:dyDescent="0.25">
      <c r="A415" s="5">
        <v>45705</v>
      </c>
      <c r="B415" t="s">
        <v>59</v>
      </c>
      <c r="C415" t="str">
        <f t="shared" si="6"/>
        <v>Junge</v>
      </c>
    </row>
    <row r="416" spans="1:3" x14ac:dyDescent="0.25">
      <c r="A416" s="5">
        <v>45706</v>
      </c>
      <c r="B416" t="s">
        <v>59</v>
      </c>
      <c r="C416" t="str">
        <f t="shared" si="6"/>
        <v>Junge</v>
      </c>
    </row>
    <row r="417" spans="1:3" x14ac:dyDescent="0.25">
      <c r="A417" s="5">
        <v>45707</v>
      </c>
      <c r="B417" t="s">
        <v>60</v>
      </c>
      <c r="C417" t="str">
        <f t="shared" si="6"/>
        <v>Mädchen</v>
      </c>
    </row>
    <row r="418" spans="1:3" x14ac:dyDescent="0.25">
      <c r="A418" s="5">
        <v>45708</v>
      </c>
      <c r="B418" t="s">
        <v>60</v>
      </c>
      <c r="C418" t="str">
        <f t="shared" si="6"/>
        <v>Mädchen</v>
      </c>
    </row>
    <row r="419" spans="1:3" x14ac:dyDescent="0.25">
      <c r="A419" s="5">
        <v>45709</v>
      </c>
      <c r="B419" t="s">
        <v>61</v>
      </c>
      <c r="C419" t="str">
        <f t="shared" si="6"/>
        <v>Junge</v>
      </c>
    </row>
    <row r="420" spans="1:3" x14ac:dyDescent="0.25">
      <c r="A420" s="5">
        <v>45710</v>
      </c>
      <c r="B420" t="s">
        <v>61</v>
      </c>
      <c r="C420" t="str">
        <f t="shared" si="6"/>
        <v>Junge</v>
      </c>
    </row>
    <row r="421" spans="1:3" x14ac:dyDescent="0.25">
      <c r="A421" s="5">
        <v>45711</v>
      </c>
      <c r="B421" t="s">
        <v>61</v>
      </c>
      <c r="C421" t="str">
        <f t="shared" si="6"/>
        <v>Junge</v>
      </c>
    </row>
    <row r="422" spans="1:3" x14ac:dyDescent="0.25">
      <c r="A422" s="5">
        <v>45712</v>
      </c>
      <c r="B422" t="s">
        <v>62</v>
      </c>
      <c r="C422" t="str">
        <f t="shared" si="6"/>
        <v>Mädchen</v>
      </c>
    </row>
    <row r="423" spans="1:3" x14ac:dyDescent="0.25">
      <c r="A423" s="5">
        <v>45713</v>
      </c>
      <c r="B423" t="s">
        <v>62</v>
      </c>
      <c r="C423" t="str">
        <f t="shared" si="6"/>
        <v>Mädchen</v>
      </c>
    </row>
    <row r="424" spans="1:3" x14ac:dyDescent="0.25">
      <c r="A424" s="5">
        <v>45714</v>
      </c>
      <c r="B424" t="s">
        <v>63</v>
      </c>
      <c r="C424" t="str">
        <f t="shared" si="6"/>
        <v>Junge</v>
      </c>
    </row>
    <row r="425" spans="1:3" x14ac:dyDescent="0.25">
      <c r="A425" s="5">
        <v>45715</v>
      </c>
      <c r="B425" t="s">
        <v>63</v>
      </c>
      <c r="C425" t="str">
        <f t="shared" si="6"/>
        <v>Junge</v>
      </c>
    </row>
    <row r="426" spans="1:3" x14ac:dyDescent="0.25">
      <c r="A426" s="5">
        <v>45716</v>
      </c>
      <c r="B426" t="s">
        <v>64</v>
      </c>
      <c r="C426" t="str">
        <f t="shared" si="6"/>
        <v>Mädchen</v>
      </c>
    </row>
    <row r="427" spans="1:3" x14ac:dyDescent="0.25">
      <c r="A427" s="5">
        <v>45717</v>
      </c>
      <c r="B427" t="s">
        <v>64</v>
      </c>
      <c r="C427" t="str">
        <f t="shared" si="6"/>
        <v>Mädchen</v>
      </c>
    </row>
    <row r="428" spans="1:3" x14ac:dyDescent="0.25">
      <c r="A428" s="5">
        <v>45718</v>
      </c>
      <c r="B428" t="s">
        <v>53</v>
      </c>
      <c r="C428" t="str">
        <f t="shared" si="6"/>
        <v>Junge</v>
      </c>
    </row>
    <row r="429" spans="1:3" x14ac:dyDescent="0.25">
      <c r="A429" s="5">
        <v>45719</v>
      </c>
      <c r="B429" t="s">
        <v>53</v>
      </c>
      <c r="C429" t="str">
        <f t="shared" si="6"/>
        <v>Junge</v>
      </c>
    </row>
    <row r="430" spans="1:3" x14ac:dyDescent="0.25">
      <c r="A430" s="5">
        <v>45720</v>
      </c>
      <c r="B430" t="s">
        <v>54</v>
      </c>
      <c r="C430" t="str">
        <f t="shared" si="6"/>
        <v>Mädchen</v>
      </c>
    </row>
    <row r="431" spans="1:3" x14ac:dyDescent="0.25">
      <c r="A431" s="5">
        <v>45721</v>
      </c>
      <c r="B431" t="s">
        <v>54</v>
      </c>
      <c r="C431" t="str">
        <f t="shared" si="6"/>
        <v>Mädchen</v>
      </c>
    </row>
    <row r="432" spans="1:3" x14ac:dyDescent="0.25">
      <c r="A432" s="5">
        <v>45722</v>
      </c>
      <c r="B432" t="s">
        <v>55</v>
      </c>
      <c r="C432" t="str">
        <f t="shared" si="6"/>
        <v>Junge</v>
      </c>
    </row>
    <row r="433" spans="1:3" x14ac:dyDescent="0.25">
      <c r="A433" s="5">
        <v>45723</v>
      </c>
      <c r="B433" t="s">
        <v>55</v>
      </c>
      <c r="C433" t="str">
        <f t="shared" si="6"/>
        <v>Junge</v>
      </c>
    </row>
    <row r="434" spans="1:3" x14ac:dyDescent="0.25">
      <c r="A434" s="5">
        <v>45724</v>
      </c>
      <c r="B434" t="s">
        <v>56</v>
      </c>
      <c r="C434" t="str">
        <f t="shared" si="6"/>
        <v>Mädchen</v>
      </c>
    </row>
    <row r="435" spans="1:3" x14ac:dyDescent="0.25">
      <c r="A435" s="5">
        <v>45725</v>
      </c>
      <c r="B435" t="s">
        <v>56</v>
      </c>
      <c r="C435" t="str">
        <f t="shared" si="6"/>
        <v>Mädchen</v>
      </c>
    </row>
    <row r="436" spans="1:3" x14ac:dyDescent="0.25">
      <c r="A436" s="5">
        <v>45726</v>
      </c>
      <c r="B436" t="s">
        <v>57</v>
      </c>
      <c r="C436" t="str">
        <f t="shared" si="6"/>
        <v>Junge</v>
      </c>
    </row>
    <row r="437" spans="1:3" x14ac:dyDescent="0.25">
      <c r="A437" s="5">
        <v>45727</v>
      </c>
      <c r="B437" t="s">
        <v>57</v>
      </c>
      <c r="C437" t="str">
        <f t="shared" si="6"/>
        <v>Junge</v>
      </c>
    </row>
    <row r="438" spans="1:3" x14ac:dyDescent="0.25">
      <c r="A438" s="5">
        <v>45728</v>
      </c>
      <c r="B438" t="s">
        <v>57</v>
      </c>
      <c r="C438" t="str">
        <f t="shared" si="6"/>
        <v>Junge</v>
      </c>
    </row>
    <row r="439" spans="1:3" x14ac:dyDescent="0.25">
      <c r="A439" s="5">
        <v>45729</v>
      </c>
      <c r="B439" t="s">
        <v>58</v>
      </c>
      <c r="C439" t="str">
        <f t="shared" si="6"/>
        <v>Mädchen</v>
      </c>
    </row>
    <row r="440" spans="1:3" x14ac:dyDescent="0.25">
      <c r="A440" s="5">
        <v>45730</v>
      </c>
      <c r="B440" t="s">
        <v>58</v>
      </c>
      <c r="C440" t="str">
        <f t="shared" si="6"/>
        <v>Mädchen</v>
      </c>
    </row>
    <row r="441" spans="1:3" x14ac:dyDescent="0.25">
      <c r="A441" s="5">
        <v>45731</v>
      </c>
      <c r="B441" t="s">
        <v>59</v>
      </c>
      <c r="C441" t="str">
        <f t="shared" si="6"/>
        <v>Junge</v>
      </c>
    </row>
    <row r="442" spans="1:3" x14ac:dyDescent="0.25">
      <c r="A442" s="5">
        <v>45732</v>
      </c>
      <c r="B442" t="s">
        <v>59</v>
      </c>
      <c r="C442" t="str">
        <f t="shared" si="6"/>
        <v>Junge</v>
      </c>
    </row>
    <row r="443" spans="1:3" x14ac:dyDescent="0.25">
      <c r="A443" s="5">
        <v>45733</v>
      </c>
      <c r="B443" t="s">
        <v>59</v>
      </c>
      <c r="C443" t="str">
        <f t="shared" si="6"/>
        <v>Junge</v>
      </c>
    </row>
    <row r="444" spans="1:3" x14ac:dyDescent="0.25">
      <c r="A444" s="5">
        <v>45734</v>
      </c>
      <c r="B444" t="s">
        <v>60</v>
      </c>
      <c r="C444" t="str">
        <f t="shared" si="6"/>
        <v>Mädchen</v>
      </c>
    </row>
    <row r="445" spans="1:3" x14ac:dyDescent="0.25">
      <c r="A445" s="5">
        <v>45735</v>
      </c>
      <c r="B445" t="s">
        <v>60</v>
      </c>
      <c r="C445" t="str">
        <f t="shared" si="6"/>
        <v>Mädchen</v>
      </c>
    </row>
    <row r="446" spans="1:3" x14ac:dyDescent="0.25">
      <c r="A446" s="5">
        <v>45736</v>
      </c>
      <c r="B446" t="s">
        <v>61</v>
      </c>
      <c r="C446" t="str">
        <f t="shared" si="6"/>
        <v>Junge</v>
      </c>
    </row>
    <row r="447" spans="1:3" x14ac:dyDescent="0.25">
      <c r="A447" s="5">
        <v>45737</v>
      </c>
      <c r="B447" t="s">
        <v>61</v>
      </c>
      <c r="C447" t="str">
        <f t="shared" si="6"/>
        <v>Junge</v>
      </c>
    </row>
    <row r="448" spans="1:3" x14ac:dyDescent="0.25">
      <c r="A448" s="5">
        <v>45738</v>
      </c>
      <c r="B448" t="s">
        <v>61</v>
      </c>
      <c r="C448" t="str">
        <f t="shared" si="6"/>
        <v>Junge</v>
      </c>
    </row>
    <row r="449" spans="1:3" x14ac:dyDescent="0.25">
      <c r="A449" s="5">
        <v>45739</v>
      </c>
      <c r="B449" t="s">
        <v>62</v>
      </c>
      <c r="C449" t="str">
        <f t="shared" si="6"/>
        <v>Mädchen</v>
      </c>
    </row>
    <row r="450" spans="1:3" x14ac:dyDescent="0.25">
      <c r="A450" s="5">
        <v>45740</v>
      </c>
      <c r="B450" t="s">
        <v>62</v>
      </c>
      <c r="C450" t="str">
        <f t="shared" ref="C450:C513" si="7">VLOOKUP(B450,$F$1:$G$13,2,0)</f>
        <v>Mädchen</v>
      </c>
    </row>
    <row r="451" spans="1:3" x14ac:dyDescent="0.25">
      <c r="A451" s="5">
        <v>45741</v>
      </c>
      <c r="B451" t="s">
        <v>63</v>
      </c>
      <c r="C451" t="str">
        <f t="shared" si="7"/>
        <v>Junge</v>
      </c>
    </row>
    <row r="452" spans="1:3" x14ac:dyDescent="0.25">
      <c r="A452" s="5">
        <v>45742</v>
      </c>
      <c r="B452" t="s">
        <v>63</v>
      </c>
      <c r="C452" t="str">
        <f t="shared" si="7"/>
        <v>Junge</v>
      </c>
    </row>
    <row r="453" spans="1:3" x14ac:dyDescent="0.25">
      <c r="A453" s="5">
        <v>45743</v>
      </c>
      <c r="B453" t="s">
        <v>64</v>
      </c>
      <c r="C453" t="str">
        <f t="shared" si="7"/>
        <v>Mädchen</v>
      </c>
    </row>
    <row r="454" spans="1:3" x14ac:dyDescent="0.25">
      <c r="A454" s="5">
        <v>45744</v>
      </c>
      <c r="B454" t="s">
        <v>64</v>
      </c>
      <c r="C454" t="str">
        <f t="shared" si="7"/>
        <v>Mädchen</v>
      </c>
    </row>
    <row r="455" spans="1:3" x14ac:dyDescent="0.25">
      <c r="A455" s="5">
        <v>45745</v>
      </c>
      <c r="B455" t="s">
        <v>53</v>
      </c>
      <c r="C455" t="str">
        <f t="shared" si="7"/>
        <v>Junge</v>
      </c>
    </row>
    <row r="456" spans="1:3" x14ac:dyDescent="0.25">
      <c r="A456" s="5">
        <v>45746</v>
      </c>
      <c r="B456" t="s">
        <v>53</v>
      </c>
      <c r="C456" t="str">
        <f t="shared" si="7"/>
        <v>Junge</v>
      </c>
    </row>
    <row r="457" spans="1:3" x14ac:dyDescent="0.25">
      <c r="A457" s="5">
        <v>45747</v>
      </c>
      <c r="B457" t="s">
        <v>54</v>
      </c>
      <c r="C457" t="str">
        <f t="shared" si="7"/>
        <v>Mädchen</v>
      </c>
    </row>
    <row r="458" spans="1:3" x14ac:dyDescent="0.25">
      <c r="A458" s="5">
        <v>45748</v>
      </c>
      <c r="B458" t="s">
        <v>54</v>
      </c>
      <c r="C458" t="str">
        <f t="shared" si="7"/>
        <v>Mädchen</v>
      </c>
    </row>
    <row r="459" spans="1:3" x14ac:dyDescent="0.25">
      <c r="A459" s="5">
        <v>45749</v>
      </c>
      <c r="B459" t="s">
        <v>55</v>
      </c>
      <c r="C459" t="str">
        <f t="shared" si="7"/>
        <v>Junge</v>
      </c>
    </row>
    <row r="460" spans="1:3" x14ac:dyDescent="0.25">
      <c r="A460" s="5">
        <v>45750</v>
      </c>
      <c r="B460" t="s">
        <v>55</v>
      </c>
      <c r="C460" t="str">
        <f t="shared" si="7"/>
        <v>Junge</v>
      </c>
    </row>
    <row r="461" spans="1:3" x14ac:dyDescent="0.25">
      <c r="A461" s="5">
        <v>45751</v>
      </c>
      <c r="B461" t="s">
        <v>56</v>
      </c>
      <c r="C461" t="str">
        <f t="shared" si="7"/>
        <v>Mädchen</v>
      </c>
    </row>
    <row r="462" spans="1:3" x14ac:dyDescent="0.25">
      <c r="A462" s="5">
        <v>45752</v>
      </c>
      <c r="B462" t="s">
        <v>56</v>
      </c>
      <c r="C462" t="str">
        <f t="shared" si="7"/>
        <v>Mädchen</v>
      </c>
    </row>
    <row r="463" spans="1:3" x14ac:dyDescent="0.25">
      <c r="A463" s="5">
        <v>45753</v>
      </c>
      <c r="B463" t="s">
        <v>56</v>
      </c>
      <c r="C463" t="str">
        <f t="shared" si="7"/>
        <v>Mädchen</v>
      </c>
    </row>
    <row r="464" spans="1:3" x14ac:dyDescent="0.25">
      <c r="A464" s="5">
        <v>45754</v>
      </c>
      <c r="B464" t="s">
        <v>57</v>
      </c>
      <c r="C464" t="str">
        <f t="shared" si="7"/>
        <v>Junge</v>
      </c>
    </row>
    <row r="465" spans="1:3" x14ac:dyDescent="0.25">
      <c r="A465" s="5">
        <v>45755</v>
      </c>
      <c r="B465" t="s">
        <v>57</v>
      </c>
      <c r="C465" t="str">
        <f t="shared" si="7"/>
        <v>Junge</v>
      </c>
    </row>
    <row r="466" spans="1:3" x14ac:dyDescent="0.25">
      <c r="A466" s="5">
        <v>45756</v>
      </c>
      <c r="B466" t="s">
        <v>58</v>
      </c>
      <c r="C466" t="str">
        <f t="shared" si="7"/>
        <v>Mädchen</v>
      </c>
    </row>
    <row r="467" spans="1:3" x14ac:dyDescent="0.25">
      <c r="A467" s="5">
        <v>45757</v>
      </c>
      <c r="B467" t="s">
        <v>58</v>
      </c>
      <c r="C467" t="str">
        <f t="shared" si="7"/>
        <v>Mädchen</v>
      </c>
    </row>
    <row r="468" spans="1:3" x14ac:dyDescent="0.25">
      <c r="A468" s="5">
        <v>45758</v>
      </c>
      <c r="B468" t="s">
        <v>58</v>
      </c>
      <c r="C468" t="str">
        <f t="shared" si="7"/>
        <v>Mädchen</v>
      </c>
    </row>
    <row r="469" spans="1:3" x14ac:dyDescent="0.25">
      <c r="A469" s="5">
        <v>45759</v>
      </c>
      <c r="B469" t="s">
        <v>59</v>
      </c>
      <c r="C469" t="str">
        <f t="shared" si="7"/>
        <v>Junge</v>
      </c>
    </row>
    <row r="470" spans="1:3" x14ac:dyDescent="0.25">
      <c r="A470" s="5">
        <v>45760</v>
      </c>
      <c r="B470" t="s">
        <v>59</v>
      </c>
      <c r="C470" t="str">
        <f t="shared" si="7"/>
        <v>Junge</v>
      </c>
    </row>
    <row r="471" spans="1:3" x14ac:dyDescent="0.25">
      <c r="A471" s="5">
        <v>45761</v>
      </c>
      <c r="B471" t="s">
        <v>60</v>
      </c>
      <c r="C471" t="str">
        <f t="shared" si="7"/>
        <v>Mädchen</v>
      </c>
    </row>
    <row r="472" spans="1:3" x14ac:dyDescent="0.25">
      <c r="A472" s="5">
        <v>45762</v>
      </c>
      <c r="B472" t="s">
        <v>60</v>
      </c>
      <c r="C472" t="str">
        <f t="shared" si="7"/>
        <v>Mädchen</v>
      </c>
    </row>
    <row r="473" spans="1:3" x14ac:dyDescent="0.25">
      <c r="A473" s="5">
        <v>45763</v>
      </c>
      <c r="B473" t="s">
        <v>60</v>
      </c>
      <c r="C473" t="str">
        <f t="shared" si="7"/>
        <v>Mädchen</v>
      </c>
    </row>
    <row r="474" spans="1:3" x14ac:dyDescent="0.25">
      <c r="A474" s="5">
        <v>45764</v>
      </c>
      <c r="B474" t="s">
        <v>61</v>
      </c>
      <c r="C474" t="str">
        <f t="shared" si="7"/>
        <v>Junge</v>
      </c>
    </row>
    <row r="475" spans="1:3" x14ac:dyDescent="0.25">
      <c r="A475" s="5">
        <v>45765</v>
      </c>
      <c r="B475" t="s">
        <v>61</v>
      </c>
      <c r="C475" t="str">
        <f t="shared" si="7"/>
        <v>Junge</v>
      </c>
    </row>
    <row r="476" spans="1:3" x14ac:dyDescent="0.25">
      <c r="A476" s="5">
        <v>45766</v>
      </c>
      <c r="B476" t="s">
        <v>62</v>
      </c>
      <c r="C476" t="str">
        <f t="shared" si="7"/>
        <v>Mädchen</v>
      </c>
    </row>
    <row r="477" spans="1:3" x14ac:dyDescent="0.25">
      <c r="A477" s="5">
        <v>45767</v>
      </c>
      <c r="B477" t="s">
        <v>62</v>
      </c>
      <c r="C477" t="str">
        <f t="shared" si="7"/>
        <v>Mädchen</v>
      </c>
    </row>
    <row r="478" spans="1:3" x14ac:dyDescent="0.25">
      <c r="A478" s="5">
        <v>45768</v>
      </c>
      <c r="B478" t="s">
        <v>62</v>
      </c>
      <c r="C478" t="str">
        <f t="shared" si="7"/>
        <v>Mädchen</v>
      </c>
    </row>
    <row r="479" spans="1:3" x14ac:dyDescent="0.25">
      <c r="A479" s="5">
        <v>45769</v>
      </c>
      <c r="B479" t="s">
        <v>63</v>
      </c>
      <c r="C479" t="str">
        <f t="shared" si="7"/>
        <v>Junge</v>
      </c>
    </row>
    <row r="480" spans="1:3" x14ac:dyDescent="0.25">
      <c r="A480" s="5">
        <v>45770</v>
      </c>
      <c r="B480" t="s">
        <v>63</v>
      </c>
      <c r="C480" t="str">
        <f t="shared" si="7"/>
        <v>Junge</v>
      </c>
    </row>
    <row r="481" spans="1:3" x14ac:dyDescent="0.25">
      <c r="A481" s="5">
        <v>45771</v>
      </c>
      <c r="B481" t="s">
        <v>64</v>
      </c>
      <c r="C481" t="str">
        <f t="shared" si="7"/>
        <v>Mädchen</v>
      </c>
    </row>
    <row r="482" spans="1:3" x14ac:dyDescent="0.25">
      <c r="A482" s="5">
        <v>45772</v>
      </c>
      <c r="B482" t="s">
        <v>64</v>
      </c>
      <c r="C482" t="str">
        <f t="shared" si="7"/>
        <v>Mädchen</v>
      </c>
    </row>
    <row r="483" spans="1:3" x14ac:dyDescent="0.25">
      <c r="A483" s="5">
        <v>45773</v>
      </c>
      <c r="B483" t="s">
        <v>53</v>
      </c>
      <c r="C483" t="str">
        <f t="shared" si="7"/>
        <v>Junge</v>
      </c>
    </row>
    <row r="484" spans="1:3" x14ac:dyDescent="0.25">
      <c r="A484" s="5">
        <v>45774</v>
      </c>
      <c r="B484" t="s">
        <v>53</v>
      </c>
      <c r="C484" t="str">
        <f t="shared" si="7"/>
        <v>Junge</v>
      </c>
    </row>
    <row r="485" spans="1:3" x14ac:dyDescent="0.25">
      <c r="A485" s="5">
        <v>45775</v>
      </c>
      <c r="B485" t="s">
        <v>54</v>
      </c>
      <c r="C485" t="str">
        <f t="shared" si="7"/>
        <v>Mädchen</v>
      </c>
    </row>
    <row r="486" spans="1:3" x14ac:dyDescent="0.25">
      <c r="A486" s="5">
        <v>45776</v>
      </c>
      <c r="B486" t="s">
        <v>54</v>
      </c>
      <c r="C486" t="str">
        <f t="shared" si="7"/>
        <v>Mädchen</v>
      </c>
    </row>
    <row r="487" spans="1:3" x14ac:dyDescent="0.25">
      <c r="A487" s="5">
        <v>45777</v>
      </c>
      <c r="B487" t="s">
        <v>55</v>
      </c>
      <c r="C487" t="str">
        <f t="shared" si="7"/>
        <v>Junge</v>
      </c>
    </row>
    <row r="488" spans="1:3" x14ac:dyDescent="0.25">
      <c r="A488" s="5">
        <v>45778</v>
      </c>
      <c r="B488" t="s">
        <v>55</v>
      </c>
      <c r="C488" t="str">
        <f t="shared" si="7"/>
        <v>Junge</v>
      </c>
    </row>
    <row r="489" spans="1:3" x14ac:dyDescent="0.25">
      <c r="A489" s="5">
        <v>45779</v>
      </c>
      <c r="B489" t="s">
        <v>56</v>
      </c>
      <c r="C489" t="str">
        <f t="shared" si="7"/>
        <v>Mädchen</v>
      </c>
    </row>
    <row r="490" spans="1:3" x14ac:dyDescent="0.25">
      <c r="A490" s="5">
        <v>45780</v>
      </c>
      <c r="B490" t="s">
        <v>56</v>
      </c>
      <c r="C490" t="str">
        <f t="shared" si="7"/>
        <v>Mädchen</v>
      </c>
    </row>
    <row r="491" spans="1:3" x14ac:dyDescent="0.25">
      <c r="A491" s="5">
        <v>45781</v>
      </c>
      <c r="B491" t="s">
        <v>57</v>
      </c>
      <c r="C491" t="str">
        <f t="shared" si="7"/>
        <v>Junge</v>
      </c>
    </row>
    <row r="492" spans="1:3" x14ac:dyDescent="0.25">
      <c r="A492" s="5">
        <v>45782</v>
      </c>
      <c r="B492" t="s">
        <v>57</v>
      </c>
      <c r="C492" t="str">
        <f t="shared" si="7"/>
        <v>Junge</v>
      </c>
    </row>
    <row r="493" spans="1:3" x14ac:dyDescent="0.25">
      <c r="A493" s="5">
        <v>45783</v>
      </c>
      <c r="B493" t="s">
        <v>58</v>
      </c>
      <c r="C493" t="str">
        <f t="shared" si="7"/>
        <v>Mädchen</v>
      </c>
    </row>
    <row r="494" spans="1:3" x14ac:dyDescent="0.25">
      <c r="A494" s="5">
        <v>45784</v>
      </c>
      <c r="B494" t="s">
        <v>58</v>
      </c>
      <c r="C494" t="str">
        <f t="shared" si="7"/>
        <v>Mädchen</v>
      </c>
    </row>
    <row r="495" spans="1:3" x14ac:dyDescent="0.25">
      <c r="A495" s="5">
        <v>45785</v>
      </c>
      <c r="B495" t="s">
        <v>58</v>
      </c>
      <c r="C495" t="str">
        <f t="shared" si="7"/>
        <v>Mädchen</v>
      </c>
    </row>
    <row r="496" spans="1:3" x14ac:dyDescent="0.25">
      <c r="A496" s="5">
        <v>45786</v>
      </c>
      <c r="B496" t="s">
        <v>59</v>
      </c>
      <c r="C496" t="str">
        <f t="shared" si="7"/>
        <v>Junge</v>
      </c>
    </row>
    <row r="497" spans="1:3" x14ac:dyDescent="0.25">
      <c r="A497" s="5">
        <v>45787</v>
      </c>
      <c r="B497" t="s">
        <v>59</v>
      </c>
      <c r="C497" t="str">
        <f t="shared" si="7"/>
        <v>Junge</v>
      </c>
    </row>
    <row r="498" spans="1:3" x14ac:dyDescent="0.25">
      <c r="A498" s="5">
        <v>45788</v>
      </c>
      <c r="B498" t="s">
        <v>60</v>
      </c>
      <c r="C498" t="str">
        <f t="shared" si="7"/>
        <v>Mädchen</v>
      </c>
    </row>
    <row r="499" spans="1:3" x14ac:dyDescent="0.25">
      <c r="A499" s="5">
        <v>45789</v>
      </c>
      <c r="B499" t="s">
        <v>60</v>
      </c>
      <c r="C499" t="str">
        <f t="shared" si="7"/>
        <v>Mädchen</v>
      </c>
    </row>
    <row r="500" spans="1:3" x14ac:dyDescent="0.25">
      <c r="A500" s="5">
        <v>45790</v>
      </c>
      <c r="B500" t="s">
        <v>60</v>
      </c>
      <c r="C500" t="str">
        <f t="shared" si="7"/>
        <v>Mädchen</v>
      </c>
    </row>
    <row r="501" spans="1:3" x14ac:dyDescent="0.25">
      <c r="A501" s="5">
        <v>45791</v>
      </c>
      <c r="B501" t="s">
        <v>61</v>
      </c>
      <c r="C501" t="str">
        <f t="shared" si="7"/>
        <v>Junge</v>
      </c>
    </row>
    <row r="502" spans="1:3" x14ac:dyDescent="0.25">
      <c r="A502" s="5">
        <v>45792</v>
      </c>
      <c r="B502" t="s">
        <v>61</v>
      </c>
      <c r="C502" t="str">
        <f t="shared" si="7"/>
        <v>Junge</v>
      </c>
    </row>
    <row r="503" spans="1:3" x14ac:dyDescent="0.25">
      <c r="A503" s="5">
        <v>45793</v>
      </c>
      <c r="B503" t="s">
        <v>62</v>
      </c>
      <c r="C503" t="str">
        <f t="shared" si="7"/>
        <v>Mädchen</v>
      </c>
    </row>
    <row r="504" spans="1:3" x14ac:dyDescent="0.25">
      <c r="A504" s="5">
        <v>45794</v>
      </c>
      <c r="B504" t="s">
        <v>62</v>
      </c>
      <c r="C504" t="str">
        <f t="shared" si="7"/>
        <v>Mädchen</v>
      </c>
    </row>
    <row r="505" spans="1:3" x14ac:dyDescent="0.25">
      <c r="A505" s="5">
        <v>45795</v>
      </c>
      <c r="B505" t="s">
        <v>62</v>
      </c>
      <c r="C505" t="str">
        <f t="shared" si="7"/>
        <v>Mädchen</v>
      </c>
    </row>
    <row r="506" spans="1:3" x14ac:dyDescent="0.25">
      <c r="A506" s="5">
        <v>45796</v>
      </c>
      <c r="B506" t="s">
        <v>63</v>
      </c>
      <c r="C506" t="str">
        <f t="shared" si="7"/>
        <v>Junge</v>
      </c>
    </row>
    <row r="507" spans="1:3" x14ac:dyDescent="0.25">
      <c r="A507" s="5">
        <v>45797</v>
      </c>
      <c r="B507" t="s">
        <v>63</v>
      </c>
      <c r="C507" t="str">
        <f t="shared" si="7"/>
        <v>Junge</v>
      </c>
    </row>
    <row r="508" spans="1:3" x14ac:dyDescent="0.25">
      <c r="A508" s="5">
        <v>45798</v>
      </c>
      <c r="B508" t="s">
        <v>64</v>
      </c>
      <c r="C508" t="str">
        <f t="shared" si="7"/>
        <v>Mädchen</v>
      </c>
    </row>
    <row r="509" spans="1:3" x14ac:dyDescent="0.25">
      <c r="A509" s="5">
        <v>45799</v>
      </c>
      <c r="B509" t="s">
        <v>64</v>
      </c>
      <c r="C509" t="str">
        <f t="shared" si="7"/>
        <v>Mädchen</v>
      </c>
    </row>
    <row r="510" spans="1:3" x14ac:dyDescent="0.25">
      <c r="A510" s="5">
        <v>45800</v>
      </c>
      <c r="B510" t="s">
        <v>53</v>
      </c>
      <c r="C510" t="str">
        <f t="shared" si="7"/>
        <v>Junge</v>
      </c>
    </row>
    <row r="511" spans="1:3" x14ac:dyDescent="0.25">
      <c r="A511" s="5">
        <v>45801</v>
      </c>
      <c r="B511" t="s">
        <v>53</v>
      </c>
      <c r="C511" t="str">
        <f t="shared" si="7"/>
        <v>Junge</v>
      </c>
    </row>
    <row r="512" spans="1:3" x14ac:dyDescent="0.25">
      <c r="A512" s="5">
        <v>45802</v>
      </c>
      <c r="B512" t="s">
        <v>54</v>
      </c>
      <c r="C512" t="str">
        <f t="shared" si="7"/>
        <v>Mädchen</v>
      </c>
    </row>
    <row r="513" spans="1:3" x14ac:dyDescent="0.25">
      <c r="A513" s="5">
        <v>45803</v>
      </c>
      <c r="B513" t="s">
        <v>54</v>
      </c>
      <c r="C513" t="str">
        <f t="shared" si="7"/>
        <v>Mädchen</v>
      </c>
    </row>
    <row r="514" spans="1:3" x14ac:dyDescent="0.25">
      <c r="A514" s="5">
        <v>45804</v>
      </c>
      <c r="B514" t="s">
        <v>55</v>
      </c>
      <c r="C514" t="str">
        <f t="shared" ref="C514:C577" si="8">VLOOKUP(B514,$F$1:$G$13,2,0)</f>
        <v>Junge</v>
      </c>
    </row>
    <row r="515" spans="1:3" x14ac:dyDescent="0.25">
      <c r="A515" s="5">
        <v>45805</v>
      </c>
      <c r="B515" t="s">
        <v>55</v>
      </c>
      <c r="C515" t="str">
        <f t="shared" si="8"/>
        <v>Junge</v>
      </c>
    </row>
    <row r="516" spans="1:3" x14ac:dyDescent="0.25">
      <c r="A516" s="5">
        <v>45806</v>
      </c>
      <c r="B516" t="s">
        <v>56</v>
      </c>
      <c r="C516" t="str">
        <f t="shared" si="8"/>
        <v>Mädchen</v>
      </c>
    </row>
    <row r="517" spans="1:3" x14ac:dyDescent="0.25">
      <c r="A517" s="5">
        <v>45807</v>
      </c>
      <c r="B517" t="s">
        <v>56</v>
      </c>
      <c r="C517" t="str">
        <f t="shared" si="8"/>
        <v>Mädchen</v>
      </c>
    </row>
    <row r="518" spans="1:3" x14ac:dyDescent="0.25">
      <c r="A518" s="5">
        <v>45808</v>
      </c>
      <c r="B518" t="s">
        <v>57</v>
      </c>
      <c r="C518" t="str">
        <f t="shared" si="8"/>
        <v>Junge</v>
      </c>
    </row>
    <row r="519" spans="1:3" x14ac:dyDescent="0.25">
      <c r="A519" s="5">
        <v>45809</v>
      </c>
      <c r="B519" t="s">
        <v>57</v>
      </c>
      <c r="C519" t="str">
        <f t="shared" si="8"/>
        <v>Junge</v>
      </c>
    </row>
    <row r="520" spans="1:3" x14ac:dyDescent="0.25">
      <c r="A520" s="5">
        <v>45810</v>
      </c>
      <c r="B520" t="s">
        <v>57</v>
      </c>
      <c r="C520" t="str">
        <f t="shared" si="8"/>
        <v>Junge</v>
      </c>
    </row>
    <row r="521" spans="1:3" x14ac:dyDescent="0.25">
      <c r="A521" s="5">
        <v>45811</v>
      </c>
      <c r="B521" t="s">
        <v>58</v>
      </c>
      <c r="C521" t="str">
        <f t="shared" si="8"/>
        <v>Mädchen</v>
      </c>
    </row>
    <row r="522" spans="1:3" x14ac:dyDescent="0.25">
      <c r="A522" s="5">
        <v>45812</v>
      </c>
      <c r="B522" t="s">
        <v>58</v>
      </c>
      <c r="C522" t="str">
        <f t="shared" si="8"/>
        <v>Mädchen</v>
      </c>
    </row>
    <row r="523" spans="1:3" x14ac:dyDescent="0.25">
      <c r="A523" s="5">
        <v>45813</v>
      </c>
      <c r="B523" t="s">
        <v>59</v>
      </c>
      <c r="C523" t="str">
        <f t="shared" si="8"/>
        <v>Junge</v>
      </c>
    </row>
    <row r="524" spans="1:3" x14ac:dyDescent="0.25">
      <c r="A524" s="5">
        <v>45814</v>
      </c>
      <c r="B524" t="s">
        <v>59</v>
      </c>
      <c r="C524" t="str">
        <f t="shared" si="8"/>
        <v>Junge</v>
      </c>
    </row>
    <row r="525" spans="1:3" x14ac:dyDescent="0.25">
      <c r="A525" s="5">
        <v>45815</v>
      </c>
      <c r="B525" t="s">
        <v>59</v>
      </c>
      <c r="C525" t="str">
        <f t="shared" si="8"/>
        <v>Junge</v>
      </c>
    </row>
    <row r="526" spans="1:3" x14ac:dyDescent="0.25">
      <c r="A526" s="5">
        <v>45816</v>
      </c>
      <c r="B526" t="s">
        <v>60</v>
      </c>
      <c r="C526" t="str">
        <f t="shared" si="8"/>
        <v>Mädchen</v>
      </c>
    </row>
    <row r="527" spans="1:3" x14ac:dyDescent="0.25">
      <c r="A527" s="5">
        <v>45817</v>
      </c>
      <c r="B527" t="s">
        <v>60</v>
      </c>
      <c r="C527" t="str">
        <f t="shared" si="8"/>
        <v>Mädchen</v>
      </c>
    </row>
    <row r="528" spans="1:3" x14ac:dyDescent="0.25">
      <c r="A528" s="5">
        <v>45818</v>
      </c>
      <c r="B528" t="s">
        <v>61</v>
      </c>
      <c r="C528" t="str">
        <f t="shared" si="8"/>
        <v>Junge</v>
      </c>
    </row>
    <row r="529" spans="1:3" x14ac:dyDescent="0.25">
      <c r="A529" s="5">
        <v>45819</v>
      </c>
      <c r="B529" t="s">
        <v>61</v>
      </c>
      <c r="C529" t="str">
        <f t="shared" si="8"/>
        <v>Junge</v>
      </c>
    </row>
    <row r="530" spans="1:3" x14ac:dyDescent="0.25">
      <c r="A530" s="5">
        <v>45820</v>
      </c>
      <c r="B530" t="s">
        <v>61</v>
      </c>
      <c r="C530" t="str">
        <f t="shared" si="8"/>
        <v>Junge</v>
      </c>
    </row>
    <row r="531" spans="1:3" x14ac:dyDescent="0.25">
      <c r="A531" s="5">
        <v>45821</v>
      </c>
      <c r="B531" t="s">
        <v>62</v>
      </c>
      <c r="C531" t="str">
        <f t="shared" si="8"/>
        <v>Mädchen</v>
      </c>
    </row>
    <row r="532" spans="1:3" x14ac:dyDescent="0.25">
      <c r="A532" s="5">
        <v>45822</v>
      </c>
      <c r="B532" t="s">
        <v>62</v>
      </c>
      <c r="C532" t="str">
        <f t="shared" si="8"/>
        <v>Mädchen</v>
      </c>
    </row>
    <row r="533" spans="1:3" x14ac:dyDescent="0.25">
      <c r="A533" s="5">
        <v>45823</v>
      </c>
      <c r="B533" t="s">
        <v>63</v>
      </c>
      <c r="C533" t="str">
        <f t="shared" si="8"/>
        <v>Junge</v>
      </c>
    </row>
    <row r="534" spans="1:3" x14ac:dyDescent="0.25">
      <c r="A534" s="5">
        <v>45824</v>
      </c>
      <c r="B534" t="s">
        <v>63</v>
      </c>
      <c r="C534" t="str">
        <f t="shared" si="8"/>
        <v>Junge</v>
      </c>
    </row>
    <row r="535" spans="1:3" x14ac:dyDescent="0.25">
      <c r="A535" s="5">
        <v>45825</v>
      </c>
      <c r="B535" t="s">
        <v>64</v>
      </c>
      <c r="C535" t="str">
        <f t="shared" si="8"/>
        <v>Mädchen</v>
      </c>
    </row>
    <row r="536" spans="1:3" x14ac:dyDescent="0.25">
      <c r="A536" s="5">
        <v>45826</v>
      </c>
      <c r="B536" t="s">
        <v>64</v>
      </c>
      <c r="C536" t="str">
        <f t="shared" si="8"/>
        <v>Mädchen</v>
      </c>
    </row>
    <row r="537" spans="1:3" x14ac:dyDescent="0.25">
      <c r="A537" s="5">
        <v>45827</v>
      </c>
      <c r="B537" t="s">
        <v>64</v>
      </c>
      <c r="C537" t="str">
        <f t="shared" si="8"/>
        <v>Mädchen</v>
      </c>
    </row>
    <row r="538" spans="1:3" x14ac:dyDescent="0.25">
      <c r="A538" s="5">
        <v>45828</v>
      </c>
      <c r="B538" t="s">
        <v>53</v>
      </c>
      <c r="C538" t="str">
        <f t="shared" si="8"/>
        <v>Junge</v>
      </c>
    </row>
    <row r="539" spans="1:3" x14ac:dyDescent="0.25">
      <c r="A539" s="5">
        <v>45829</v>
      </c>
      <c r="B539" t="s">
        <v>53</v>
      </c>
      <c r="C539" t="str">
        <f t="shared" si="8"/>
        <v>Junge</v>
      </c>
    </row>
    <row r="540" spans="1:3" x14ac:dyDescent="0.25">
      <c r="A540" s="5">
        <v>45830</v>
      </c>
      <c r="B540" t="s">
        <v>54</v>
      </c>
      <c r="C540" t="str">
        <f t="shared" si="8"/>
        <v>Mädchen</v>
      </c>
    </row>
    <row r="541" spans="1:3" x14ac:dyDescent="0.25">
      <c r="A541" s="5">
        <v>45831</v>
      </c>
      <c r="B541" t="s">
        <v>54</v>
      </c>
      <c r="C541" t="str">
        <f t="shared" si="8"/>
        <v>Mädchen</v>
      </c>
    </row>
    <row r="542" spans="1:3" x14ac:dyDescent="0.25">
      <c r="A542" s="5">
        <v>45832</v>
      </c>
      <c r="B542" t="s">
        <v>55</v>
      </c>
      <c r="C542" t="str">
        <f t="shared" si="8"/>
        <v>Junge</v>
      </c>
    </row>
    <row r="543" spans="1:3" x14ac:dyDescent="0.25">
      <c r="A543" s="5">
        <v>45833</v>
      </c>
      <c r="B543" t="s">
        <v>55</v>
      </c>
      <c r="C543" t="str">
        <f t="shared" si="8"/>
        <v>Junge</v>
      </c>
    </row>
    <row r="544" spans="1:3" x14ac:dyDescent="0.25">
      <c r="A544" s="5">
        <v>45834</v>
      </c>
      <c r="B544" t="s">
        <v>56</v>
      </c>
      <c r="C544" t="str">
        <f t="shared" si="8"/>
        <v>Mädchen</v>
      </c>
    </row>
    <row r="545" spans="1:3" x14ac:dyDescent="0.25">
      <c r="A545" s="5">
        <v>45835</v>
      </c>
      <c r="B545" t="s">
        <v>56</v>
      </c>
      <c r="C545" t="str">
        <f t="shared" si="8"/>
        <v>Mädchen</v>
      </c>
    </row>
    <row r="546" spans="1:3" x14ac:dyDescent="0.25">
      <c r="A546" s="5">
        <v>45836</v>
      </c>
      <c r="B546" t="s">
        <v>57</v>
      </c>
      <c r="C546" t="str">
        <f t="shared" si="8"/>
        <v>Junge</v>
      </c>
    </row>
    <row r="547" spans="1:3" x14ac:dyDescent="0.25">
      <c r="A547" s="5">
        <v>45837</v>
      </c>
      <c r="B547" t="s">
        <v>57</v>
      </c>
      <c r="C547" t="str">
        <f t="shared" si="8"/>
        <v>Junge</v>
      </c>
    </row>
    <row r="548" spans="1:3" x14ac:dyDescent="0.25">
      <c r="A548" s="5">
        <v>45838</v>
      </c>
      <c r="B548" t="s">
        <v>58</v>
      </c>
      <c r="C548" t="str">
        <f t="shared" si="8"/>
        <v>Mädchen</v>
      </c>
    </row>
    <row r="549" spans="1:3" x14ac:dyDescent="0.25">
      <c r="A549" s="5">
        <v>45839</v>
      </c>
      <c r="B549" t="s">
        <v>58</v>
      </c>
      <c r="C549" t="str">
        <f t="shared" si="8"/>
        <v>Mädchen</v>
      </c>
    </row>
    <row r="550" spans="1:3" x14ac:dyDescent="0.25">
      <c r="A550" s="5">
        <v>45840</v>
      </c>
      <c r="B550" t="s">
        <v>59</v>
      </c>
      <c r="C550" t="str">
        <f t="shared" si="8"/>
        <v>Junge</v>
      </c>
    </row>
    <row r="551" spans="1:3" x14ac:dyDescent="0.25">
      <c r="A551" s="5">
        <v>45841</v>
      </c>
      <c r="B551" t="s">
        <v>59</v>
      </c>
      <c r="C551" t="str">
        <f t="shared" si="8"/>
        <v>Junge</v>
      </c>
    </row>
    <row r="552" spans="1:3" x14ac:dyDescent="0.25">
      <c r="A552" s="5">
        <v>45842</v>
      </c>
      <c r="B552" t="s">
        <v>59</v>
      </c>
      <c r="C552" t="str">
        <f t="shared" si="8"/>
        <v>Junge</v>
      </c>
    </row>
    <row r="553" spans="1:3" x14ac:dyDescent="0.25">
      <c r="A553" s="5">
        <v>45843</v>
      </c>
      <c r="B553" t="s">
        <v>60</v>
      </c>
      <c r="C553" t="str">
        <f t="shared" si="8"/>
        <v>Mädchen</v>
      </c>
    </row>
    <row r="554" spans="1:3" x14ac:dyDescent="0.25">
      <c r="A554" s="5">
        <v>45844</v>
      </c>
      <c r="B554" t="s">
        <v>60</v>
      </c>
      <c r="C554" t="str">
        <f t="shared" si="8"/>
        <v>Mädchen</v>
      </c>
    </row>
    <row r="555" spans="1:3" x14ac:dyDescent="0.25">
      <c r="A555" s="5">
        <v>45845</v>
      </c>
      <c r="B555" t="s">
        <v>61</v>
      </c>
      <c r="C555" t="str">
        <f t="shared" si="8"/>
        <v>Junge</v>
      </c>
    </row>
    <row r="556" spans="1:3" x14ac:dyDescent="0.25">
      <c r="A556" s="5">
        <v>45846</v>
      </c>
      <c r="B556" t="s">
        <v>61</v>
      </c>
      <c r="C556" t="str">
        <f t="shared" si="8"/>
        <v>Junge</v>
      </c>
    </row>
    <row r="557" spans="1:3" x14ac:dyDescent="0.25">
      <c r="A557" s="5">
        <v>45847</v>
      </c>
      <c r="B557" t="s">
        <v>61</v>
      </c>
      <c r="C557" t="str">
        <f t="shared" si="8"/>
        <v>Junge</v>
      </c>
    </row>
    <row r="558" spans="1:3" x14ac:dyDescent="0.25">
      <c r="A558" s="5">
        <v>45848</v>
      </c>
      <c r="B558" t="s">
        <v>62</v>
      </c>
      <c r="C558" t="str">
        <f t="shared" si="8"/>
        <v>Mädchen</v>
      </c>
    </row>
    <row r="559" spans="1:3" x14ac:dyDescent="0.25">
      <c r="A559" s="5">
        <v>45849</v>
      </c>
      <c r="B559" t="s">
        <v>62</v>
      </c>
      <c r="C559" t="str">
        <f t="shared" si="8"/>
        <v>Mädchen</v>
      </c>
    </row>
    <row r="560" spans="1:3" x14ac:dyDescent="0.25">
      <c r="A560" s="5">
        <v>45850</v>
      </c>
      <c r="B560" t="s">
        <v>63</v>
      </c>
      <c r="C560" t="str">
        <f t="shared" si="8"/>
        <v>Junge</v>
      </c>
    </row>
    <row r="561" spans="1:3" x14ac:dyDescent="0.25">
      <c r="A561" s="5">
        <v>45851</v>
      </c>
      <c r="B561" t="s">
        <v>63</v>
      </c>
      <c r="C561" t="str">
        <f t="shared" si="8"/>
        <v>Junge</v>
      </c>
    </row>
    <row r="562" spans="1:3" x14ac:dyDescent="0.25">
      <c r="A562" s="5">
        <v>45852</v>
      </c>
      <c r="B562" t="s">
        <v>63</v>
      </c>
      <c r="C562" t="str">
        <f t="shared" si="8"/>
        <v>Junge</v>
      </c>
    </row>
    <row r="563" spans="1:3" x14ac:dyDescent="0.25">
      <c r="A563" s="5">
        <v>45853</v>
      </c>
      <c r="B563" t="s">
        <v>64</v>
      </c>
      <c r="C563" t="str">
        <f t="shared" si="8"/>
        <v>Mädchen</v>
      </c>
    </row>
    <row r="564" spans="1:3" x14ac:dyDescent="0.25">
      <c r="A564" s="5">
        <v>45854</v>
      </c>
      <c r="B564" t="s">
        <v>64</v>
      </c>
      <c r="C564" t="str">
        <f t="shared" si="8"/>
        <v>Mädchen</v>
      </c>
    </row>
    <row r="565" spans="1:3" x14ac:dyDescent="0.25">
      <c r="A565" s="5">
        <v>45855</v>
      </c>
      <c r="B565" t="s">
        <v>53</v>
      </c>
      <c r="C565" t="str">
        <f t="shared" si="8"/>
        <v>Junge</v>
      </c>
    </row>
    <row r="566" spans="1:3" x14ac:dyDescent="0.25">
      <c r="A566" s="5">
        <v>45856</v>
      </c>
      <c r="B566" t="s">
        <v>53</v>
      </c>
      <c r="C566" t="str">
        <f t="shared" si="8"/>
        <v>Junge</v>
      </c>
    </row>
    <row r="567" spans="1:3" x14ac:dyDescent="0.25">
      <c r="A567" s="5">
        <v>45857</v>
      </c>
      <c r="B567" t="s">
        <v>54</v>
      </c>
      <c r="C567" t="str">
        <f t="shared" si="8"/>
        <v>Mädchen</v>
      </c>
    </row>
    <row r="568" spans="1:3" x14ac:dyDescent="0.25">
      <c r="A568" s="5">
        <v>45858</v>
      </c>
      <c r="B568" t="s">
        <v>54</v>
      </c>
      <c r="C568" t="str">
        <f t="shared" si="8"/>
        <v>Mädchen</v>
      </c>
    </row>
    <row r="569" spans="1:3" x14ac:dyDescent="0.25">
      <c r="A569" s="5">
        <v>45859</v>
      </c>
      <c r="B569" t="s">
        <v>55</v>
      </c>
      <c r="C569" t="str">
        <f t="shared" si="8"/>
        <v>Junge</v>
      </c>
    </row>
    <row r="570" spans="1:3" x14ac:dyDescent="0.25">
      <c r="A570" s="5">
        <v>45860</v>
      </c>
      <c r="B570" t="s">
        <v>55</v>
      </c>
      <c r="C570" t="str">
        <f t="shared" si="8"/>
        <v>Junge</v>
      </c>
    </row>
    <row r="571" spans="1:3" x14ac:dyDescent="0.25">
      <c r="A571" s="5">
        <v>45861</v>
      </c>
      <c r="B571" t="s">
        <v>56</v>
      </c>
      <c r="C571" t="str">
        <f t="shared" si="8"/>
        <v>Mädchen</v>
      </c>
    </row>
    <row r="572" spans="1:3" x14ac:dyDescent="0.25">
      <c r="A572" s="5">
        <v>45862</v>
      </c>
      <c r="B572" t="s">
        <v>56</v>
      </c>
      <c r="C572" t="str">
        <f t="shared" si="8"/>
        <v>Mädchen</v>
      </c>
    </row>
    <row r="573" spans="1:3" x14ac:dyDescent="0.25">
      <c r="A573" s="5">
        <v>45863</v>
      </c>
      <c r="B573" t="s">
        <v>57</v>
      </c>
      <c r="C573" t="str">
        <f t="shared" si="8"/>
        <v>Junge</v>
      </c>
    </row>
    <row r="574" spans="1:3" x14ac:dyDescent="0.25">
      <c r="A574" s="5">
        <v>45864</v>
      </c>
      <c r="B574" t="s">
        <v>57</v>
      </c>
      <c r="C574" t="str">
        <f t="shared" si="8"/>
        <v>Junge</v>
      </c>
    </row>
    <row r="575" spans="1:3" x14ac:dyDescent="0.25">
      <c r="A575" s="5">
        <v>45865</v>
      </c>
      <c r="B575" t="s">
        <v>58</v>
      </c>
      <c r="C575" t="str">
        <f t="shared" si="8"/>
        <v>Mädchen</v>
      </c>
    </row>
    <row r="576" spans="1:3" x14ac:dyDescent="0.25">
      <c r="A576" s="5">
        <v>45866</v>
      </c>
      <c r="B576" t="s">
        <v>58</v>
      </c>
      <c r="C576" t="str">
        <f t="shared" si="8"/>
        <v>Mädchen</v>
      </c>
    </row>
    <row r="577" spans="1:3" x14ac:dyDescent="0.25">
      <c r="A577" s="5">
        <v>45867</v>
      </c>
      <c r="B577" t="s">
        <v>58</v>
      </c>
      <c r="C577" t="str">
        <f t="shared" si="8"/>
        <v>Mädchen</v>
      </c>
    </row>
    <row r="578" spans="1:3" x14ac:dyDescent="0.25">
      <c r="A578" s="5">
        <v>45868</v>
      </c>
      <c r="B578" t="s">
        <v>59</v>
      </c>
      <c r="C578" t="str">
        <f t="shared" ref="C578:C641" si="9">VLOOKUP(B578,$F$1:$G$13,2,0)</f>
        <v>Junge</v>
      </c>
    </row>
    <row r="579" spans="1:3" x14ac:dyDescent="0.25">
      <c r="A579" s="5">
        <v>45869</v>
      </c>
      <c r="B579" t="s">
        <v>59</v>
      </c>
      <c r="C579" t="str">
        <f t="shared" si="9"/>
        <v>Junge</v>
      </c>
    </row>
    <row r="580" spans="1:3" x14ac:dyDescent="0.25">
      <c r="A580" s="5">
        <v>45870</v>
      </c>
      <c r="B580" t="s">
        <v>60</v>
      </c>
      <c r="C580" t="str">
        <f t="shared" si="9"/>
        <v>Mädchen</v>
      </c>
    </row>
    <row r="581" spans="1:3" x14ac:dyDescent="0.25">
      <c r="A581" s="5">
        <v>45871</v>
      </c>
      <c r="B581" t="s">
        <v>60</v>
      </c>
      <c r="C581" t="str">
        <f t="shared" si="9"/>
        <v>Mädchen</v>
      </c>
    </row>
    <row r="582" spans="1:3" x14ac:dyDescent="0.25">
      <c r="A582" s="5">
        <v>45872</v>
      </c>
      <c r="B582" t="s">
        <v>60</v>
      </c>
      <c r="C582" t="str">
        <f t="shared" si="9"/>
        <v>Mädchen</v>
      </c>
    </row>
    <row r="583" spans="1:3" x14ac:dyDescent="0.25">
      <c r="A583" s="5">
        <v>45873</v>
      </c>
      <c r="B583" t="s">
        <v>61</v>
      </c>
      <c r="C583" t="str">
        <f t="shared" si="9"/>
        <v>Junge</v>
      </c>
    </row>
    <row r="584" spans="1:3" x14ac:dyDescent="0.25">
      <c r="A584" s="5">
        <v>45874</v>
      </c>
      <c r="B584" t="s">
        <v>61</v>
      </c>
      <c r="C584" t="str">
        <f t="shared" si="9"/>
        <v>Junge</v>
      </c>
    </row>
    <row r="585" spans="1:3" x14ac:dyDescent="0.25">
      <c r="A585" s="5">
        <v>45875</v>
      </c>
      <c r="B585" t="s">
        <v>62</v>
      </c>
      <c r="C585" t="str">
        <f t="shared" si="9"/>
        <v>Mädchen</v>
      </c>
    </row>
    <row r="586" spans="1:3" x14ac:dyDescent="0.25">
      <c r="A586" s="5">
        <v>45876</v>
      </c>
      <c r="B586" t="s">
        <v>62</v>
      </c>
      <c r="C586" t="str">
        <f t="shared" si="9"/>
        <v>Mädchen</v>
      </c>
    </row>
    <row r="587" spans="1:3" x14ac:dyDescent="0.25">
      <c r="A587" s="5">
        <v>45877</v>
      </c>
      <c r="B587" t="s">
        <v>62</v>
      </c>
      <c r="C587" t="str">
        <f t="shared" si="9"/>
        <v>Mädchen</v>
      </c>
    </row>
    <row r="588" spans="1:3" x14ac:dyDescent="0.25">
      <c r="A588" s="5">
        <v>45878</v>
      </c>
      <c r="B588" t="s">
        <v>63</v>
      </c>
      <c r="C588" t="str">
        <f t="shared" si="9"/>
        <v>Junge</v>
      </c>
    </row>
    <row r="589" spans="1:3" x14ac:dyDescent="0.25">
      <c r="A589" s="5">
        <v>45879</v>
      </c>
      <c r="B589" t="s">
        <v>63</v>
      </c>
      <c r="C589" t="str">
        <f t="shared" si="9"/>
        <v>Junge</v>
      </c>
    </row>
    <row r="590" spans="1:3" x14ac:dyDescent="0.25">
      <c r="A590" s="5">
        <v>45880</v>
      </c>
      <c r="B590" t="s">
        <v>64</v>
      </c>
      <c r="C590" t="str">
        <f t="shared" si="9"/>
        <v>Mädchen</v>
      </c>
    </row>
    <row r="591" spans="1:3" x14ac:dyDescent="0.25">
      <c r="A591" s="5">
        <v>45881</v>
      </c>
      <c r="B591" t="s">
        <v>64</v>
      </c>
      <c r="C591" t="str">
        <f t="shared" si="9"/>
        <v>Mädchen</v>
      </c>
    </row>
    <row r="592" spans="1:3" x14ac:dyDescent="0.25">
      <c r="A592" s="5">
        <v>45882</v>
      </c>
      <c r="B592" t="s">
        <v>53</v>
      </c>
      <c r="C592" t="str">
        <f t="shared" si="9"/>
        <v>Junge</v>
      </c>
    </row>
    <row r="593" spans="1:3" x14ac:dyDescent="0.25">
      <c r="A593" s="5">
        <v>45883</v>
      </c>
      <c r="B593" t="s">
        <v>53</v>
      </c>
      <c r="C593" t="str">
        <f t="shared" si="9"/>
        <v>Junge</v>
      </c>
    </row>
    <row r="594" spans="1:3" x14ac:dyDescent="0.25">
      <c r="A594" s="5">
        <v>45884</v>
      </c>
      <c r="B594" t="s">
        <v>54</v>
      </c>
      <c r="C594" t="str">
        <f t="shared" si="9"/>
        <v>Mädchen</v>
      </c>
    </row>
    <row r="595" spans="1:3" x14ac:dyDescent="0.25">
      <c r="A595" s="5">
        <v>45885</v>
      </c>
      <c r="B595" t="s">
        <v>54</v>
      </c>
      <c r="C595" t="str">
        <f t="shared" si="9"/>
        <v>Mädchen</v>
      </c>
    </row>
    <row r="596" spans="1:3" x14ac:dyDescent="0.25">
      <c r="A596" s="5">
        <v>45886</v>
      </c>
      <c r="B596" t="s">
        <v>55</v>
      </c>
      <c r="C596" t="str">
        <f t="shared" si="9"/>
        <v>Junge</v>
      </c>
    </row>
    <row r="597" spans="1:3" x14ac:dyDescent="0.25">
      <c r="A597" s="5">
        <v>45887</v>
      </c>
      <c r="B597" t="s">
        <v>55</v>
      </c>
      <c r="C597" t="str">
        <f t="shared" si="9"/>
        <v>Junge</v>
      </c>
    </row>
    <row r="598" spans="1:3" x14ac:dyDescent="0.25">
      <c r="A598" s="5">
        <v>45888</v>
      </c>
      <c r="B598" t="s">
        <v>56</v>
      </c>
      <c r="C598" t="str">
        <f t="shared" si="9"/>
        <v>Mädchen</v>
      </c>
    </row>
    <row r="599" spans="1:3" x14ac:dyDescent="0.25">
      <c r="A599" s="5">
        <v>45889</v>
      </c>
      <c r="B599" t="s">
        <v>56</v>
      </c>
      <c r="C599" t="str">
        <f t="shared" si="9"/>
        <v>Mädchen</v>
      </c>
    </row>
    <row r="600" spans="1:3" x14ac:dyDescent="0.25">
      <c r="A600" s="5">
        <v>45890</v>
      </c>
      <c r="B600" t="s">
        <v>56</v>
      </c>
      <c r="C600" t="str">
        <f t="shared" si="9"/>
        <v>Mädchen</v>
      </c>
    </row>
    <row r="601" spans="1:3" x14ac:dyDescent="0.25">
      <c r="A601" s="5">
        <v>45891</v>
      </c>
      <c r="B601" t="s">
        <v>57</v>
      </c>
      <c r="C601" t="str">
        <f t="shared" si="9"/>
        <v>Junge</v>
      </c>
    </row>
    <row r="602" spans="1:3" x14ac:dyDescent="0.25">
      <c r="A602" s="5">
        <v>45892</v>
      </c>
      <c r="B602" t="s">
        <v>57</v>
      </c>
      <c r="C602" t="str">
        <f t="shared" si="9"/>
        <v>Junge</v>
      </c>
    </row>
    <row r="603" spans="1:3" x14ac:dyDescent="0.25">
      <c r="A603" s="5">
        <v>45893</v>
      </c>
      <c r="B603" t="s">
        <v>58</v>
      </c>
      <c r="C603" t="str">
        <f t="shared" si="9"/>
        <v>Mädchen</v>
      </c>
    </row>
    <row r="604" spans="1:3" x14ac:dyDescent="0.25">
      <c r="A604" s="5">
        <v>45894</v>
      </c>
      <c r="B604" t="s">
        <v>58</v>
      </c>
      <c r="C604" t="str">
        <f t="shared" si="9"/>
        <v>Mädchen</v>
      </c>
    </row>
    <row r="605" spans="1:3" x14ac:dyDescent="0.25">
      <c r="A605" s="5">
        <v>45895</v>
      </c>
      <c r="B605" t="s">
        <v>59</v>
      </c>
      <c r="C605" t="str">
        <f t="shared" si="9"/>
        <v>Junge</v>
      </c>
    </row>
    <row r="606" spans="1:3" x14ac:dyDescent="0.25">
      <c r="A606" s="5">
        <v>45896</v>
      </c>
      <c r="B606" t="s">
        <v>59</v>
      </c>
      <c r="C606" t="str">
        <f t="shared" si="9"/>
        <v>Junge</v>
      </c>
    </row>
    <row r="607" spans="1:3" x14ac:dyDescent="0.25">
      <c r="A607" s="5">
        <v>45897</v>
      </c>
      <c r="B607" t="s">
        <v>59</v>
      </c>
      <c r="C607" t="str">
        <f t="shared" si="9"/>
        <v>Junge</v>
      </c>
    </row>
    <row r="608" spans="1:3" x14ac:dyDescent="0.25">
      <c r="A608" s="5">
        <v>45898</v>
      </c>
      <c r="B608" t="s">
        <v>60</v>
      </c>
      <c r="C608" t="str">
        <f t="shared" si="9"/>
        <v>Mädchen</v>
      </c>
    </row>
    <row r="609" spans="1:3" x14ac:dyDescent="0.25">
      <c r="A609" s="5">
        <v>45899</v>
      </c>
      <c r="B609" t="s">
        <v>60</v>
      </c>
      <c r="C609" t="str">
        <f t="shared" si="9"/>
        <v>Mädchen</v>
      </c>
    </row>
    <row r="610" spans="1:3" x14ac:dyDescent="0.25">
      <c r="A610" s="5">
        <v>45900</v>
      </c>
      <c r="B610" t="s">
        <v>61</v>
      </c>
      <c r="C610" t="str">
        <f t="shared" si="9"/>
        <v>Junge</v>
      </c>
    </row>
    <row r="611" spans="1:3" x14ac:dyDescent="0.25">
      <c r="A611" s="5">
        <v>45901</v>
      </c>
      <c r="B611" t="s">
        <v>61</v>
      </c>
      <c r="C611" t="str">
        <f t="shared" si="9"/>
        <v>Junge</v>
      </c>
    </row>
    <row r="612" spans="1:3" x14ac:dyDescent="0.25">
      <c r="A612" s="5">
        <v>45902</v>
      </c>
      <c r="B612" t="s">
        <v>61</v>
      </c>
      <c r="C612" t="str">
        <f t="shared" si="9"/>
        <v>Junge</v>
      </c>
    </row>
    <row r="613" spans="1:3" x14ac:dyDescent="0.25">
      <c r="A613" s="5">
        <v>45903</v>
      </c>
      <c r="B613" t="s">
        <v>62</v>
      </c>
      <c r="C613" t="str">
        <f t="shared" si="9"/>
        <v>Mädchen</v>
      </c>
    </row>
    <row r="614" spans="1:3" x14ac:dyDescent="0.25">
      <c r="A614" s="5">
        <v>45904</v>
      </c>
      <c r="B614" t="s">
        <v>62</v>
      </c>
      <c r="C614" t="str">
        <f t="shared" si="9"/>
        <v>Mädchen</v>
      </c>
    </row>
    <row r="615" spans="1:3" x14ac:dyDescent="0.25">
      <c r="A615" s="5">
        <v>45905</v>
      </c>
      <c r="B615" t="s">
        <v>63</v>
      </c>
      <c r="C615" t="str">
        <f t="shared" si="9"/>
        <v>Junge</v>
      </c>
    </row>
    <row r="616" spans="1:3" x14ac:dyDescent="0.25">
      <c r="A616" s="5">
        <v>45906</v>
      </c>
      <c r="B616" t="s">
        <v>63</v>
      </c>
      <c r="C616" t="str">
        <f t="shared" si="9"/>
        <v>Junge</v>
      </c>
    </row>
    <row r="617" spans="1:3" x14ac:dyDescent="0.25">
      <c r="A617" s="5">
        <v>45907</v>
      </c>
      <c r="B617" t="s">
        <v>64</v>
      </c>
      <c r="C617" t="str">
        <f t="shared" si="9"/>
        <v>Mädchen</v>
      </c>
    </row>
    <row r="618" spans="1:3" x14ac:dyDescent="0.25">
      <c r="A618" s="5">
        <v>45908</v>
      </c>
      <c r="B618" t="s">
        <v>64</v>
      </c>
      <c r="C618" t="str">
        <f t="shared" si="9"/>
        <v>Mädchen</v>
      </c>
    </row>
    <row r="619" spans="1:3" x14ac:dyDescent="0.25">
      <c r="A619" s="5">
        <v>45909</v>
      </c>
      <c r="B619" t="s">
        <v>53</v>
      </c>
      <c r="C619" t="str">
        <f t="shared" si="9"/>
        <v>Junge</v>
      </c>
    </row>
    <row r="620" spans="1:3" x14ac:dyDescent="0.25">
      <c r="A620" s="5">
        <v>45910</v>
      </c>
      <c r="B620" t="s">
        <v>53</v>
      </c>
      <c r="C620" t="str">
        <f t="shared" si="9"/>
        <v>Junge</v>
      </c>
    </row>
    <row r="621" spans="1:3" x14ac:dyDescent="0.25">
      <c r="A621" s="5">
        <v>45911</v>
      </c>
      <c r="B621" t="s">
        <v>54</v>
      </c>
      <c r="C621" t="str">
        <f t="shared" si="9"/>
        <v>Mädchen</v>
      </c>
    </row>
    <row r="622" spans="1:3" x14ac:dyDescent="0.25">
      <c r="A622" s="5">
        <v>45912</v>
      </c>
      <c r="B622" t="s">
        <v>54</v>
      </c>
      <c r="C622" t="str">
        <f t="shared" si="9"/>
        <v>Mädchen</v>
      </c>
    </row>
    <row r="623" spans="1:3" x14ac:dyDescent="0.25">
      <c r="A623" s="5">
        <v>45913</v>
      </c>
      <c r="B623" t="s">
        <v>55</v>
      </c>
      <c r="C623" t="str">
        <f t="shared" si="9"/>
        <v>Junge</v>
      </c>
    </row>
    <row r="624" spans="1:3" x14ac:dyDescent="0.25">
      <c r="A624" s="5">
        <v>45914</v>
      </c>
      <c r="B624" t="s">
        <v>55</v>
      </c>
      <c r="C624" t="str">
        <f t="shared" si="9"/>
        <v>Junge</v>
      </c>
    </row>
    <row r="625" spans="1:3" x14ac:dyDescent="0.25">
      <c r="A625" s="5">
        <v>45915</v>
      </c>
      <c r="B625" t="s">
        <v>55</v>
      </c>
      <c r="C625" t="str">
        <f t="shared" si="9"/>
        <v>Junge</v>
      </c>
    </row>
    <row r="626" spans="1:3" x14ac:dyDescent="0.25">
      <c r="A626" s="5">
        <v>45916</v>
      </c>
      <c r="B626" t="s">
        <v>56</v>
      </c>
      <c r="C626" t="str">
        <f t="shared" si="9"/>
        <v>Mädchen</v>
      </c>
    </row>
    <row r="627" spans="1:3" x14ac:dyDescent="0.25">
      <c r="A627" s="5">
        <v>45917</v>
      </c>
      <c r="B627" t="s">
        <v>56</v>
      </c>
      <c r="C627" t="str">
        <f t="shared" si="9"/>
        <v>Mädchen</v>
      </c>
    </row>
    <row r="628" spans="1:3" x14ac:dyDescent="0.25">
      <c r="A628" s="5">
        <v>45918</v>
      </c>
      <c r="B628" t="s">
        <v>57</v>
      </c>
      <c r="C628" t="str">
        <f t="shared" si="9"/>
        <v>Junge</v>
      </c>
    </row>
    <row r="629" spans="1:3" x14ac:dyDescent="0.25">
      <c r="A629" s="5">
        <v>45919</v>
      </c>
      <c r="B629" t="s">
        <v>57</v>
      </c>
      <c r="C629" t="str">
        <f t="shared" si="9"/>
        <v>Junge</v>
      </c>
    </row>
    <row r="630" spans="1:3" x14ac:dyDescent="0.25">
      <c r="A630" s="5">
        <v>45920</v>
      </c>
      <c r="B630" t="s">
        <v>58</v>
      </c>
      <c r="C630" t="str">
        <f t="shared" si="9"/>
        <v>Mädchen</v>
      </c>
    </row>
    <row r="631" spans="1:3" x14ac:dyDescent="0.25">
      <c r="A631" s="5">
        <v>45921</v>
      </c>
      <c r="B631" t="s">
        <v>58</v>
      </c>
      <c r="C631" t="str">
        <f t="shared" si="9"/>
        <v>Mädchen</v>
      </c>
    </row>
    <row r="632" spans="1:3" x14ac:dyDescent="0.25">
      <c r="A632" s="5">
        <v>45922</v>
      </c>
      <c r="B632" t="s">
        <v>59</v>
      </c>
      <c r="C632" t="str">
        <f t="shared" si="9"/>
        <v>Junge</v>
      </c>
    </row>
    <row r="633" spans="1:3" x14ac:dyDescent="0.25">
      <c r="A633" s="5">
        <v>45923</v>
      </c>
      <c r="B633" t="s">
        <v>59</v>
      </c>
      <c r="C633" t="str">
        <f t="shared" si="9"/>
        <v>Junge</v>
      </c>
    </row>
    <row r="634" spans="1:3" x14ac:dyDescent="0.25">
      <c r="A634" s="5">
        <v>45924</v>
      </c>
      <c r="B634" t="s">
        <v>59</v>
      </c>
      <c r="C634" t="str">
        <f t="shared" si="9"/>
        <v>Junge</v>
      </c>
    </row>
    <row r="635" spans="1:3" x14ac:dyDescent="0.25">
      <c r="A635" s="5">
        <v>45925</v>
      </c>
      <c r="B635" t="s">
        <v>60</v>
      </c>
      <c r="C635" t="str">
        <f t="shared" si="9"/>
        <v>Mädchen</v>
      </c>
    </row>
    <row r="636" spans="1:3" x14ac:dyDescent="0.25">
      <c r="A636" s="5">
        <v>45926</v>
      </c>
      <c r="B636" t="s">
        <v>60</v>
      </c>
      <c r="C636" t="str">
        <f t="shared" si="9"/>
        <v>Mädchen</v>
      </c>
    </row>
    <row r="637" spans="1:3" x14ac:dyDescent="0.25">
      <c r="A637" s="5">
        <v>45927</v>
      </c>
      <c r="B637" t="s">
        <v>61</v>
      </c>
      <c r="C637" t="str">
        <f t="shared" si="9"/>
        <v>Junge</v>
      </c>
    </row>
    <row r="638" spans="1:3" x14ac:dyDescent="0.25">
      <c r="A638" s="5">
        <v>45928</v>
      </c>
      <c r="B638" t="s">
        <v>61</v>
      </c>
      <c r="C638" t="str">
        <f t="shared" si="9"/>
        <v>Junge</v>
      </c>
    </row>
    <row r="639" spans="1:3" x14ac:dyDescent="0.25">
      <c r="A639" s="5">
        <v>45929</v>
      </c>
      <c r="B639" t="s">
        <v>61</v>
      </c>
      <c r="C639" t="str">
        <f t="shared" si="9"/>
        <v>Junge</v>
      </c>
    </row>
    <row r="640" spans="1:3" x14ac:dyDescent="0.25">
      <c r="A640" s="5">
        <v>45930</v>
      </c>
      <c r="B640" t="s">
        <v>62</v>
      </c>
      <c r="C640" t="str">
        <f t="shared" si="9"/>
        <v>Mädchen</v>
      </c>
    </row>
    <row r="641" spans="1:3" x14ac:dyDescent="0.25">
      <c r="A641" s="5">
        <v>45931</v>
      </c>
      <c r="B641" t="s">
        <v>62</v>
      </c>
      <c r="C641" t="str">
        <f t="shared" si="9"/>
        <v>Mädchen</v>
      </c>
    </row>
    <row r="642" spans="1:3" x14ac:dyDescent="0.25">
      <c r="A642" s="5">
        <v>45932</v>
      </c>
      <c r="B642" t="s">
        <v>63</v>
      </c>
      <c r="C642" t="str">
        <f t="shared" ref="C642:C705" si="10">VLOOKUP(B642,$F$1:$G$13,2,0)</f>
        <v>Junge</v>
      </c>
    </row>
    <row r="643" spans="1:3" x14ac:dyDescent="0.25">
      <c r="A643" s="5">
        <v>45933</v>
      </c>
      <c r="B643" t="s">
        <v>63</v>
      </c>
      <c r="C643" t="str">
        <f t="shared" si="10"/>
        <v>Junge</v>
      </c>
    </row>
    <row r="644" spans="1:3" x14ac:dyDescent="0.25">
      <c r="A644" s="5">
        <v>45934</v>
      </c>
      <c r="B644" t="s">
        <v>63</v>
      </c>
      <c r="C644" t="str">
        <f t="shared" si="10"/>
        <v>Junge</v>
      </c>
    </row>
    <row r="645" spans="1:3" x14ac:dyDescent="0.25">
      <c r="A645" s="5">
        <v>45935</v>
      </c>
      <c r="B645" t="s">
        <v>64</v>
      </c>
      <c r="C645" t="str">
        <f t="shared" si="10"/>
        <v>Mädchen</v>
      </c>
    </row>
    <row r="646" spans="1:3" x14ac:dyDescent="0.25">
      <c r="A646" s="5">
        <v>45936</v>
      </c>
      <c r="B646" t="s">
        <v>64</v>
      </c>
      <c r="C646" t="str">
        <f t="shared" si="10"/>
        <v>Mädchen</v>
      </c>
    </row>
    <row r="647" spans="1:3" x14ac:dyDescent="0.25">
      <c r="A647" s="5">
        <v>45937</v>
      </c>
      <c r="B647" t="s">
        <v>53</v>
      </c>
      <c r="C647" t="str">
        <f t="shared" si="10"/>
        <v>Junge</v>
      </c>
    </row>
    <row r="648" spans="1:3" x14ac:dyDescent="0.25">
      <c r="A648" s="5">
        <v>45938</v>
      </c>
      <c r="B648" t="s">
        <v>53</v>
      </c>
      <c r="C648" t="str">
        <f t="shared" si="10"/>
        <v>Junge</v>
      </c>
    </row>
    <row r="649" spans="1:3" x14ac:dyDescent="0.25">
      <c r="A649" s="5">
        <v>45939</v>
      </c>
      <c r="B649" t="s">
        <v>54</v>
      </c>
      <c r="C649" t="str">
        <f t="shared" si="10"/>
        <v>Mädchen</v>
      </c>
    </row>
    <row r="650" spans="1:3" x14ac:dyDescent="0.25">
      <c r="A650" s="5">
        <v>45940</v>
      </c>
      <c r="B650" t="s">
        <v>54</v>
      </c>
      <c r="C650" t="str">
        <f t="shared" si="10"/>
        <v>Mädchen</v>
      </c>
    </row>
    <row r="651" spans="1:3" x14ac:dyDescent="0.25">
      <c r="A651" s="5">
        <v>45941</v>
      </c>
      <c r="B651" t="s">
        <v>55</v>
      </c>
      <c r="C651" t="str">
        <f t="shared" si="10"/>
        <v>Junge</v>
      </c>
    </row>
    <row r="652" spans="1:3" x14ac:dyDescent="0.25">
      <c r="A652" s="5">
        <v>45942</v>
      </c>
      <c r="B652" t="s">
        <v>55</v>
      </c>
      <c r="C652" t="str">
        <f t="shared" si="10"/>
        <v>Junge</v>
      </c>
    </row>
    <row r="653" spans="1:3" x14ac:dyDescent="0.25">
      <c r="A653" s="5">
        <v>45943</v>
      </c>
      <c r="B653" t="s">
        <v>56</v>
      </c>
      <c r="C653" t="str">
        <f t="shared" si="10"/>
        <v>Mädchen</v>
      </c>
    </row>
    <row r="654" spans="1:3" x14ac:dyDescent="0.25">
      <c r="A654" s="5">
        <v>45944</v>
      </c>
      <c r="B654" t="s">
        <v>56</v>
      </c>
      <c r="C654" t="str">
        <f t="shared" si="10"/>
        <v>Mädchen</v>
      </c>
    </row>
    <row r="655" spans="1:3" x14ac:dyDescent="0.25">
      <c r="A655" s="5">
        <v>45945</v>
      </c>
      <c r="B655" t="s">
        <v>57</v>
      </c>
      <c r="C655" t="str">
        <f t="shared" si="10"/>
        <v>Junge</v>
      </c>
    </row>
    <row r="656" spans="1:3" x14ac:dyDescent="0.25">
      <c r="A656" s="5">
        <v>45946</v>
      </c>
      <c r="B656" t="s">
        <v>57</v>
      </c>
      <c r="C656" t="str">
        <f t="shared" si="10"/>
        <v>Junge</v>
      </c>
    </row>
    <row r="657" spans="1:3" x14ac:dyDescent="0.25">
      <c r="A657" s="5">
        <v>45947</v>
      </c>
      <c r="B657" t="s">
        <v>58</v>
      </c>
      <c r="C657" t="str">
        <f t="shared" si="10"/>
        <v>Mädchen</v>
      </c>
    </row>
    <row r="658" spans="1:3" x14ac:dyDescent="0.25">
      <c r="A658" s="5">
        <v>45948</v>
      </c>
      <c r="B658" t="s">
        <v>58</v>
      </c>
      <c r="C658" t="str">
        <f t="shared" si="10"/>
        <v>Mädchen</v>
      </c>
    </row>
    <row r="659" spans="1:3" x14ac:dyDescent="0.25">
      <c r="A659" s="5">
        <v>45949</v>
      </c>
      <c r="B659" t="s">
        <v>58</v>
      </c>
      <c r="C659" t="str">
        <f t="shared" si="10"/>
        <v>Mädchen</v>
      </c>
    </row>
    <row r="660" spans="1:3" x14ac:dyDescent="0.25">
      <c r="A660" s="5">
        <v>45950</v>
      </c>
      <c r="B660" t="s">
        <v>59</v>
      </c>
      <c r="C660" t="str">
        <f t="shared" si="10"/>
        <v>Junge</v>
      </c>
    </row>
    <row r="661" spans="1:3" x14ac:dyDescent="0.25">
      <c r="A661" s="5">
        <v>45951</v>
      </c>
      <c r="B661" t="s">
        <v>59</v>
      </c>
      <c r="C661" t="str">
        <f t="shared" si="10"/>
        <v>Junge</v>
      </c>
    </row>
    <row r="662" spans="1:3" x14ac:dyDescent="0.25">
      <c r="A662" s="5">
        <v>45952</v>
      </c>
      <c r="B662" t="s">
        <v>60</v>
      </c>
      <c r="C662" t="str">
        <f t="shared" si="10"/>
        <v>Mädchen</v>
      </c>
    </row>
    <row r="663" spans="1:3" x14ac:dyDescent="0.25">
      <c r="A663" s="5">
        <v>45953</v>
      </c>
      <c r="B663" t="s">
        <v>60</v>
      </c>
      <c r="C663" t="str">
        <f t="shared" si="10"/>
        <v>Mädchen</v>
      </c>
    </row>
    <row r="664" spans="1:3" x14ac:dyDescent="0.25">
      <c r="A664" s="5">
        <v>45954</v>
      </c>
      <c r="B664" t="s">
        <v>60</v>
      </c>
      <c r="C664" t="str">
        <f t="shared" si="10"/>
        <v>Mädchen</v>
      </c>
    </row>
    <row r="665" spans="1:3" x14ac:dyDescent="0.25">
      <c r="A665" s="5">
        <v>45955</v>
      </c>
      <c r="B665" t="s">
        <v>61</v>
      </c>
      <c r="C665" t="str">
        <f t="shared" si="10"/>
        <v>Junge</v>
      </c>
    </row>
    <row r="666" spans="1:3" x14ac:dyDescent="0.25">
      <c r="A666" s="5">
        <v>45956</v>
      </c>
      <c r="B666" t="s">
        <v>61</v>
      </c>
      <c r="C666" t="str">
        <f t="shared" si="10"/>
        <v>Junge</v>
      </c>
    </row>
    <row r="667" spans="1:3" x14ac:dyDescent="0.25">
      <c r="A667" s="5">
        <v>45957</v>
      </c>
      <c r="B667" t="s">
        <v>62</v>
      </c>
      <c r="C667" t="str">
        <f t="shared" si="10"/>
        <v>Mädchen</v>
      </c>
    </row>
    <row r="668" spans="1:3" x14ac:dyDescent="0.25">
      <c r="A668" s="5">
        <v>45958</v>
      </c>
      <c r="B668" t="s">
        <v>62</v>
      </c>
      <c r="C668" t="str">
        <f t="shared" si="10"/>
        <v>Mädchen</v>
      </c>
    </row>
    <row r="669" spans="1:3" x14ac:dyDescent="0.25">
      <c r="A669" s="5">
        <v>45959</v>
      </c>
      <c r="B669" t="s">
        <v>62</v>
      </c>
      <c r="C669" t="str">
        <f t="shared" si="10"/>
        <v>Mädchen</v>
      </c>
    </row>
    <row r="670" spans="1:3" x14ac:dyDescent="0.25">
      <c r="A670" s="5">
        <v>45960</v>
      </c>
      <c r="B670" t="s">
        <v>63</v>
      </c>
      <c r="C670" t="str">
        <f t="shared" si="10"/>
        <v>Junge</v>
      </c>
    </row>
    <row r="671" spans="1:3" x14ac:dyDescent="0.25">
      <c r="A671" s="5">
        <v>45961</v>
      </c>
      <c r="B671" t="s">
        <v>63</v>
      </c>
      <c r="C671" t="str">
        <f t="shared" si="10"/>
        <v>Junge</v>
      </c>
    </row>
    <row r="672" spans="1:3" x14ac:dyDescent="0.25">
      <c r="A672" s="5">
        <v>45962</v>
      </c>
      <c r="B672" t="s">
        <v>64</v>
      </c>
      <c r="C672" t="str">
        <f t="shared" si="10"/>
        <v>Mädchen</v>
      </c>
    </row>
    <row r="673" spans="1:3" x14ac:dyDescent="0.25">
      <c r="A673" s="5">
        <v>45963</v>
      </c>
      <c r="B673" t="s">
        <v>64</v>
      </c>
      <c r="C673" t="str">
        <f t="shared" si="10"/>
        <v>Mädchen</v>
      </c>
    </row>
    <row r="674" spans="1:3" x14ac:dyDescent="0.25">
      <c r="A674" s="5">
        <v>45964</v>
      </c>
      <c r="B674" t="s">
        <v>53</v>
      </c>
      <c r="C674" t="str">
        <f t="shared" si="10"/>
        <v>Junge</v>
      </c>
    </row>
    <row r="675" spans="1:3" x14ac:dyDescent="0.25">
      <c r="A675" s="5">
        <v>45965</v>
      </c>
      <c r="B675" t="s">
        <v>53</v>
      </c>
      <c r="C675" t="str">
        <f t="shared" si="10"/>
        <v>Junge</v>
      </c>
    </row>
    <row r="676" spans="1:3" x14ac:dyDescent="0.25">
      <c r="A676" s="5">
        <v>45966</v>
      </c>
      <c r="B676" t="s">
        <v>54</v>
      </c>
      <c r="C676" t="str">
        <f t="shared" si="10"/>
        <v>Mädchen</v>
      </c>
    </row>
    <row r="677" spans="1:3" x14ac:dyDescent="0.25">
      <c r="A677" s="5">
        <v>45967</v>
      </c>
      <c r="B677" t="s">
        <v>54</v>
      </c>
      <c r="C677" t="str">
        <f t="shared" si="10"/>
        <v>Mädchen</v>
      </c>
    </row>
    <row r="678" spans="1:3" x14ac:dyDescent="0.25">
      <c r="A678" s="5">
        <v>45968</v>
      </c>
      <c r="B678" t="s">
        <v>55</v>
      </c>
      <c r="C678" t="str">
        <f t="shared" si="10"/>
        <v>Junge</v>
      </c>
    </row>
    <row r="679" spans="1:3" x14ac:dyDescent="0.25">
      <c r="A679" s="5">
        <v>45969</v>
      </c>
      <c r="B679" t="s">
        <v>55</v>
      </c>
      <c r="C679" t="str">
        <f t="shared" si="10"/>
        <v>Junge</v>
      </c>
    </row>
    <row r="680" spans="1:3" x14ac:dyDescent="0.25">
      <c r="A680" s="5">
        <v>45970</v>
      </c>
      <c r="B680" t="s">
        <v>56</v>
      </c>
      <c r="C680" t="str">
        <f t="shared" si="10"/>
        <v>Mädchen</v>
      </c>
    </row>
    <row r="681" spans="1:3" x14ac:dyDescent="0.25">
      <c r="A681" s="5">
        <v>45971</v>
      </c>
      <c r="B681" t="s">
        <v>56</v>
      </c>
      <c r="C681" t="str">
        <f t="shared" si="10"/>
        <v>Mädchen</v>
      </c>
    </row>
    <row r="682" spans="1:3" x14ac:dyDescent="0.25">
      <c r="A682" s="5">
        <v>45972</v>
      </c>
      <c r="B682" t="s">
        <v>57</v>
      </c>
      <c r="C682" t="str">
        <f t="shared" si="10"/>
        <v>Junge</v>
      </c>
    </row>
    <row r="683" spans="1:3" x14ac:dyDescent="0.25">
      <c r="A683" s="5">
        <v>45973</v>
      </c>
      <c r="B683" t="s">
        <v>57</v>
      </c>
      <c r="C683" t="str">
        <f t="shared" si="10"/>
        <v>Junge</v>
      </c>
    </row>
    <row r="684" spans="1:3" x14ac:dyDescent="0.25">
      <c r="A684" s="5">
        <v>45974</v>
      </c>
      <c r="B684" t="s">
        <v>57</v>
      </c>
      <c r="C684" t="str">
        <f t="shared" si="10"/>
        <v>Junge</v>
      </c>
    </row>
    <row r="685" spans="1:3" x14ac:dyDescent="0.25">
      <c r="A685" s="5">
        <v>45975</v>
      </c>
      <c r="B685" t="s">
        <v>58</v>
      </c>
      <c r="C685" t="str">
        <f t="shared" si="10"/>
        <v>Mädchen</v>
      </c>
    </row>
    <row r="686" spans="1:3" x14ac:dyDescent="0.25">
      <c r="A686" s="5">
        <v>45976</v>
      </c>
      <c r="B686" t="s">
        <v>58</v>
      </c>
      <c r="C686" t="str">
        <f t="shared" si="10"/>
        <v>Mädchen</v>
      </c>
    </row>
    <row r="687" spans="1:3" x14ac:dyDescent="0.25">
      <c r="A687" s="5">
        <v>45977</v>
      </c>
      <c r="B687" t="s">
        <v>59</v>
      </c>
      <c r="C687" t="str">
        <f t="shared" si="10"/>
        <v>Junge</v>
      </c>
    </row>
    <row r="688" spans="1:3" x14ac:dyDescent="0.25">
      <c r="A688" s="5">
        <v>45978</v>
      </c>
      <c r="B688" t="s">
        <v>59</v>
      </c>
      <c r="C688" t="str">
        <f t="shared" si="10"/>
        <v>Junge</v>
      </c>
    </row>
    <row r="689" spans="1:3" x14ac:dyDescent="0.25">
      <c r="A689" s="5">
        <v>45979</v>
      </c>
      <c r="B689" t="s">
        <v>60</v>
      </c>
      <c r="C689" t="str">
        <f t="shared" si="10"/>
        <v>Mädchen</v>
      </c>
    </row>
    <row r="690" spans="1:3" x14ac:dyDescent="0.25">
      <c r="A690" s="5">
        <v>45980</v>
      </c>
      <c r="B690" t="s">
        <v>60</v>
      </c>
      <c r="C690" t="str">
        <f t="shared" si="10"/>
        <v>Mädchen</v>
      </c>
    </row>
    <row r="691" spans="1:3" x14ac:dyDescent="0.25">
      <c r="A691" s="5">
        <v>45981</v>
      </c>
      <c r="B691" t="s">
        <v>60</v>
      </c>
      <c r="C691" t="str">
        <f t="shared" si="10"/>
        <v>Mädchen</v>
      </c>
    </row>
    <row r="692" spans="1:3" x14ac:dyDescent="0.25">
      <c r="A692" s="5">
        <v>45982</v>
      </c>
      <c r="B692" t="s">
        <v>61</v>
      </c>
      <c r="C692" t="str">
        <f t="shared" si="10"/>
        <v>Junge</v>
      </c>
    </row>
    <row r="693" spans="1:3" x14ac:dyDescent="0.25">
      <c r="A693" s="5">
        <v>45983</v>
      </c>
      <c r="B693" t="s">
        <v>61</v>
      </c>
      <c r="C693" t="str">
        <f t="shared" si="10"/>
        <v>Junge</v>
      </c>
    </row>
    <row r="694" spans="1:3" x14ac:dyDescent="0.25">
      <c r="A694" s="5">
        <v>45984</v>
      </c>
      <c r="B694" t="s">
        <v>62</v>
      </c>
      <c r="C694" t="str">
        <f t="shared" si="10"/>
        <v>Mädchen</v>
      </c>
    </row>
    <row r="695" spans="1:3" x14ac:dyDescent="0.25">
      <c r="A695" s="5">
        <v>45985</v>
      </c>
      <c r="B695" t="s">
        <v>62</v>
      </c>
      <c r="C695" t="str">
        <f t="shared" si="10"/>
        <v>Mädchen</v>
      </c>
    </row>
    <row r="696" spans="1:3" x14ac:dyDescent="0.25">
      <c r="A696" s="5">
        <v>45986</v>
      </c>
      <c r="B696" t="s">
        <v>62</v>
      </c>
      <c r="C696" t="str">
        <f t="shared" si="10"/>
        <v>Mädchen</v>
      </c>
    </row>
    <row r="697" spans="1:3" x14ac:dyDescent="0.25">
      <c r="A697" s="5">
        <v>45987</v>
      </c>
      <c r="B697" t="s">
        <v>63</v>
      </c>
      <c r="C697" t="str">
        <f t="shared" si="10"/>
        <v>Junge</v>
      </c>
    </row>
    <row r="698" spans="1:3" x14ac:dyDescent="0.25">
      <c r="A698" s="5">
        <v>45988</v>
      </c>
      <c r="B698" t="s">
        <v>63</v>
      </c>
      <c r="C698" t="str">
        <f t="shared" si="10"/>
        <v>Junge</v>
      </c>
    </row>
    <row r="699" spans="1:3" x14ac:dyDescent="0.25">
      <c r="A699" s="5">
        <v>45989</v>
      </c>
      <c r="B699" t="s">
        <v>64</v>
      </c>
      <c r="C699" t="str">
        <f t="shared" si="10"/>
        <v>Mädchen</v>
      </c>
    </row>
    <row r="700" spans="1:3" x14ac:dyDescent="0.25">
      <c r="A700" s="5">
        <v>45990</v>
      </c>
      <c r="B700" t="s">
        <v>64</v>
      </c>
      <c r="C700" t="str">
        <f t="shared" si="10"/>
        <v>Mädchen</v>
      </c>
    </row>
    <row r="701" spans="1:3" x14ac:dyDescent="0.25">
      <c r="A701" s="5">
        <v>45991</v>
      </c>
      <c r="B701" t="s">
        <v>64</v>
      </c>
      <c r="C701" t="str">
        <f t="shared" si="10"/>
        <v>Mädchen</v>
      </c>
    </row>
    <row r="702" spans="1:3" x14ac:dyDescent="0.25">
      <c r="A702" s="5">
        <v>45992</v>
      </c>
      <c r="B702" t="s">
        <v>53</v>
      </c>
      <c r="C702" t="str">
        <f t="shared" si="10"/>
        <v>Junge</v>
      </c>
    </row>
    <row r="703" spans="1:3" x14ac:dyDescent="0.25">
      <c r="A703" s="5">
        <v>45993</v>
      </c>
      <c r="B703" t="s">
        <v>53</v>
      </c>
      <c r="C703" t="str">
        <f t="shared" si="10"/>
        <v>Junge</v>
      </c>
    </row>
    <row r="704" spans="1:3" x14ac:dyDescent="0.25">
      <c r="A704" s="5">
        <v>45994</v>
      </c>
      <c r="B704" t="s">
        <v>54</v>
      </c>
      <c r="C704" t="str">
        <f t="shared" si="10"/>
        <v>Mädchen</v>
      </c>
    </row>
    <row r="705" spans="1:3" x14ac:dyDescent="0.25">
      <c r="A705" s="5">
        <v>45995</v>
      </c>
      <c r="B705" t="s">
        <v>54</v>
      </c>
      <c r="C705" t="str">
        <f t="shared" si="10"/>
        <v>Mädchen</v>
      </c>
    </row>
    <row r="706" spans="1:3" x14ac:dyDescent="0.25">
      <c r="A706" s="5">
        <v>45996</v>
      </c>
      <c r="B706" t="s">
        <v>55</v>
      </c>
      <c r="C706" t="str">
        <f t="shared" ref="C706:C960" si="11">VLOOKUP(B706,$F$1:$G$13,2,0)</f>
        <v>Junge</v>
      </c>
    </row>
    <row r="707" spans="1:3" x14ac:dyDescent="0.25">
      <c r="A707" s="5">
        <v>45997</v>
      </c>
      <c r="B707" t="s">
        <v>55</v>
      </c>
      <c r="C707" t="str">
        <f t="shared" si="11"/>
        <v>Junge</v>
      </c>
    </row>
    <row r="708" spans="1:3" x14ac:dyDescent="0.25">
      <c r="A708" s="5">
        <v>45998</v>
      </c>
      <c r="B708" t="s">
        <v>56</v>
      </c>
      <c r="C708" t="str">
        <f t="shared" si="11"/>
        <v>Mädchen</v>
      </c>
    </row>
    <row r="709" spans="1:3" x14ac:dyDescent="0.25">
      <c r="A709" s="5">
        <v>45999</v>
      </c>
      <c r="B709" t="s">
        <v>56</v>
      </c>
      <c r="C709" t="str">
        <f t="shared" si="11"/>
        <v>Mädchen</v>
      </c>
    </row>
    <row r="710" spans="1:3" x14ac:dyDescent="0.25">
      <c r="A710" s="5">
        <v>46000</v>
      </c>
      <c r="B710" t="s">
        <v>57</v>
      </c>
      <c r="C710" t="str">
        <f t="shared" si="11"/>
        <v>Junge</v>
      </c>
    </row>
    <row r="711" spans="1:3" x14ac:dyDescent="0.25">
      <c r="A711" s="5">
        <v>46001</v>
      </c>
      <c r="B711" t="s">
        <v>57</v>
      </c>
      <c r="C711" t="str">
        <f t="shared" si="11"/>
        <v>Junge</v>
      </c>
    </row>
    <row r="712" spans="1:3" x14ac:dyDescent="0.25">
      <c r="A712" s="5">
        <v>46002</v>
      </c>
      <c r="B712" t="s">
        <v>58</v>
      </c>
      <c r="C712" t="str">
        <f t="shared" si="11"/>
        <v>Mädchen</v>
      </c>
    </row>
    <row r="713" spans="1:3" x14ac:dyDescent="0.25">
      <c r="A713" s="5">
        <v>46003</v>
      </c>
      <c r="B713" t="s">
        <v>58</v>
      </c>
      <c r="C713" t="str">
        <f t="shared" si="11"/>
        <v>Mädchen</v>
      </c>
    </row>
    <row r="714" spans="1:3" x14ac:dyDescent="0.25">
      <c r="A714" s="5">
        <v>46004</v>
      </c>
      <c r="B714" t="s">
        <v>59</v>
      </c>
      <c r="C714" t="str">
        <f t="shared" si="11"/>
        <v>Junge</v>
      </c>
    </row>
    <row r="715" spans="1:3" x14ac:dyDescent="0.25">
      <c r="A715" s="5">
        <v>46005</v>
      </c>
      <c r="B715" t="s">
        <v>59</v>
      </c>
      <c r="C715" t="str">
        <f t="shared" si="11"/>
        <v>Junge</v>
      </c>
    </row>
    <row r="716" spans="1:3" x14ac:dyDescent="0.25">
      <c r="A716" s="5">
        <v>46006</v>
      </c>
      <c r="B716" t="s">
        <v>59</v>
      </c>
      <c r="C716" t="str">
        <f t="shared" si="11"/>
        <v>Junge</v>
      </c>
    </row>
    <row r="717" spans="1:3" x14ac:dyDescent="0.25">
      <c r="A717" s="5">
        <v>46007</v>
      </c>
      <c r="B717" t="s">
        <v>60</v>
      </c>
      <c r="C717" t="str">
        <f t="shared" si="11"/>
        <v>Mädchen</v>
      </c>
    </row>
    <row r="718" spans="1:3" x14ac:dyDescent="0.25">
      <c r="A718" s="5">
        <v>46008</v>
      </c>
      <c r="B718" t="s">
        <v>60</v>
      </c>
      <c r="C718" t="str">
        <f t="shared" si="11"/>
        <v>Mädchen</v>
      </c>
    </row>
    <row r="719" spans="1:3" x14ac:dyDescent="0.25">
      <c r="A719" s="5">
        <v>46009</v>
      </c>
      <c r="B719" t="s">
        <v>61</v>
      </c>
      <c r="C719" t="str">
        <f t="shared" si="11"/>
        <v>Junge</v>
      </c>
    </row>
    <row r="720" spans="1:3" x14ac:dyDescent="0.25">
      <c r="A720" s="5">
        <v>46010</v>
      </c>
      <c r="B720" t="s">
        <v>61</v>
      </c>
      <c r="C720" t="str">
        <f t="shared" si="11"/>
        <v>Junge</v>
      </c>
    </row>
    <row r="721" spans="1:3" x14ac:dyDescent="0.25">
      <c r="A721" s="5">
        <v>46011</v>
      </c>
      <c r="B721" t="s">
        <v>61</v>
      </c>
      <c r="C721" t="str">
        <f t="shared" si="11"/>
        <v>Junge</v>
      </c>
    </row>
    <row r="722" spans="1:3" x14ac:dyDescent="0.25">
      <c r="A722" s="5">
        <v>46012</v>
      </c>
      <c r="B722" t="s">
        <v>62</v>
      </c>
      <c r="C722" t="str">
        <f t="shared" si="11"/>
        <v>Mädchen</v>
      </c>
    </row>
    <row r="723" spans="1:3" x14ac:dyDescent="0.25">
      <c r="A723" s="5">
        <v>46013</v>
      </c>
      <c r="B723" t="s">
        <v>62</v>
      </c>
      <c r="C723" t="str">
        <f t="shared" si="11"/>
        <v>Mädchen</v>
      </c>
    </row>
    <row r="724" spans="1:3" x14ac:dyDescent="0.25">
      <c r="A724" s="5">
        <v>46014</v>
      </c>
      <c r="B724" t="s">
        <v>63</v>
      </c>
      <c r="C724" t="str">
        <f t="shared" si="11"/>
        <v>Junge</v>
      </c>
    </row>
    <row r="725" spans="1:3" x14ac:dyDescent="0.25">
      <c r="A725" s="5">
        <v>46015</v>
      </c>
      <c r="B725" t="s">
        <v>63</v>
      </c>
      <c r="C725" t="str">
        <f t="shared" si="11"/>
        <v>Junge</v>
      </c>
    </row>
    <row r="726" spans="1:3" x14ac:dyDescent="0.25">
      <c r="A726" s="5">
        <v>46016</v>
      </c>
      <c r="B726" t="s">
        <v>63</v>
      </c>
      <c r="C726" t="str">
        <f t="shared" si="11"/>
        <v>Junge</v>
      </c>
    </row>
    <row r="727" spans="1:3" x14ac:dyDescent="0.25">
      <c r="A727" s="5">
        <v>46017</v>
      </c>
      <c r="B727" t="s">
        <v>64</v>
      </c>
      <c r="C727" t="str">
        <f t="shared" si="11"/>
        <v>Mädchen</v>
      </c>
    </row>
    <row r="728" spans="1:3" x14ac:dyDescent="0.25">
      <c r="A728" s="5">
        <v>46018</v>
      </c>
      <c r="B728" t="s">
        <v>64</v>
      </c>
      <c r="C728" t="str">
        <f t="shared" si="11"/>
        <v>Mädchen</v>
      </c>
    </row>
    <row r="729" spans="1:3" x14ac:dyDescent="0.25">
      <c r="A729" s="5">
        <v>46019</v>
      </c>
      <c r="B729" t="s">
        <v>53</v>
      </c>
      <c r="C729" t="str">
        <f t="shared" si="11"/>
        <v>Junge</v>
      </c>
    </row>
    <row r="730" spans="1:3" x14ac:dyDescent="0.25">
      <c r="A730" s="5">
        <v>46020</v>
      </c>
      <c r="B730" t="s">
        <v>53</v>
      </c>
      <c r="C730" t="str">
        <f t="shared" si="11"/>
        <v>Junge</v>
      </c>
    </row>
    <row r="731" spans="1:3" x14ac:dyDescent="0.25">
      <c r="A731" s="5">
        <v>46021</v>
      </c>
      <c r="B731" t="s">
        <v>54</v>
      </c>
      <c r="C731" t="str">
        <f t="shared" si="11"/>
        <v>Mädchen</v>
      </c>
    </row>
    <row r="732" spans="1:3" x14ac:dyDescent="0.25">
      <c r="A732" s="5">
        <v>46022</v>
      </c>
      <c r="B732" t="s">
        <v>54</v>
      </c>
      <c r="C732" t="str">
        <f t="shared" si="11"/>
        <v>Mädchen</v>
      </c>
    </row>
    <row r="733" spans="1:3" x14ac:dyDescent="0.25">
      <c r="A733" s="5">
        <v>46023</v>
      </c>
      <c r="B733" t="s">
        <v>55</v>
      </c>
      <c r="C733" t="str">
        <f t="shared" si="11"/>
        <v>Junge</v>
      </c>
    </row>
    <row r="734" spans="1:3" x14ac:dyDescent="0.25">
      <c r="A734" s="5">
        <v>46024</v>
      </c>
      <c r="B734" t="s">
        <v>55</v>
      </c>
      <c r="C734" t="str">
        <f t="shared" si="11"/>
        <v>Junge</v>
      </c>
    </row>
    <row r="735" spans="1:3" x14ac:dyDescent="0.25">
      <c r="A735" s="5">
        <v>46025</v>
      </c>
      <c r="B735" t="s">
        <v>56</v>
      </c>
      <c r="C735" t="str">
        <f t="shared" si="11"/>
        <v>Mädchen</v>
      </c>
    </row>
    <row r="736" spans="1:3" x14ac:dyDescent="0.25">
      <c r="A736" s="5">
        <v>46026</v>
      </c>
      <c r="B736" t="s">
        <v>56</v>
      </c>
      <c r="C736" t="str">
        <f t="shared" si="11"/>
        <v>Mädchen</v>
      </c>
    </row>
    <row r="737" spans="1:3" x14ac:dyDescent="0.25">
      <c r="A737" s="5">
        <v>46027</v>
      </c>
      <c r="B737" t="s">
        <v>57</v>
      </c>
      <c r="C737" t="str">
        <f t="shared" si="11"/>
        <v>Junge</v>
      </c>
    </row>
    <row r="738" spans="1:3" x14ac:dyDescent="0.25">
      <c r="A738" s="5">
        <v>46028</v>
      </c>
      <c r="B738" t="s">
        <v>57</v>
      </c>
      <c r="C738" t="str">
        <f t="shared" si="11"/>
        <v>Junge</v>
      </c>
    </row>
    <row r="739" spans="1:3" x14ac:dyDescent="0.25">
      <c r="A739" s="5">
        <v>46029</v>
      </c>
      <c r="B739" t="s">
        <v>58</v>
      </c>
      <c r="C739" t="str">
        <f t="shared" si="11"/>
        <v>Mädchen</v>
      </c>
    </row>
    <row r="740" spans="1:3" x14ac:dyDescent="0.25">
      <c r="A740" s="5">
        <v>46030</v>
      </c>
      <c r="B740" t="s">
        <v>58</v>
      </c>
      <c r="C740" t="str">
        <f t="shared" si="11"/>
        <v>Mädchen</v>
      </c>
    </row>
    <row r="741" spans="1:3" x14ac:dyDescent="0.25">
      <c r="A741" s="5">
        <v>46031</v>
      </c>
      <c r="B741" t="s">
        <v>58</v>
      </c>
      <c r="C741" t="str">
        <f t="shared" si="11"/>
        <v>Mädchen</v>
      </c>
    </row>
    <row r="742" spans="1:3" x14ac:dyDescent="0.25">
      <c r="A742" s="5">
        <v>46032</v>
      </c>
      <c r="B742" t="s">
        <v>59</v>
      </c>
      <c r="C742" t="str">
        <f t="shared" si="11"/>
        <v>Junge</v>
      </c>
    </row>
    <row r="743" spans="1:3" x14ac:dyDescent="0.25">
      <c r="A743" s="5">
        <v>46033</v>
      </c>
      <c r="B743" t="s">
        <v>59</v>
      </c>
      <c r="C743" t="str">
        <f t="shared" si="11"/>
        <v>Junge</v>
      </c>
    </row>
    <row r="744" spans="1:3" x14ac:dyDescent="0.25">
      <c r="A744" s="5">
        <v>46034</v>
      </c>
      <c r="B744" t="s">
        <v>60</v>
      </c>
      <c r="C744" t="str">
        <f t="shared" si="11"/>
        <v>Mädchen</v>
      </c>
    </row>
    <row r="745" spans="1:3" x14ac:dyDescent="0.25">
      <c r="A745" s="5">
        <v>46035</v>
      </c>
      <c r="B745" t="s">
        <v>60</v>
      </c>
      <c r="C745" t="str">
        <f t="shared" si="11"/>
        <v>Mädchen</v>
      </c>
    </row>
    <row r="746" spans="1:3" x14ac:dyDescent="0.25">
      <c r="A746" s="5">
        <v>46036</v>
      </c>
      <c r="B746" t="s">
        <v>60</v>
      </c>
      <c r="C746" t="str">
        <f t="shared" si="11"/>
        <v>Mädchen</v>
      </c>
    </row>
    <row r="747" spans="1:3" x14ac:dyDescent="0.25">
      <c r="A747" s="5">
        <v>46037</v>
      </c>
      <c r="B747" t="s">
        <v>61</v>
      </c>
      <c r="C747" t="str">
        <f t="shared" si="11"/>
        <v>Junge</v>
      </c>
    </row>
    <row r="748" spans="1:3" x14ac:dyDescent="0.25">
      <c r="A748" s="5">
        <v>46038</v>
      </c>
      <c r="B748" t="s">
        <v>61</v>
      </c>
      <c r="C748" t="str">
        <f t="shared" si="11"/>
        <v>Junge</v>
      </c>
    </row>
    <row r="749" spans="1:3" x14ac:dyDescent="0.25">
      <c r="A749" s="5">
        <v>46039</v>
      </c>
      <c r="B749" t="s">
        <v>62</v>
      </c>
      <c r="C749" t="str">
        <f t="shared" si="11"/>
        <v>Mädchen</v>
      </c>
    </row>
    <row r="750" spans="1:3" x14ac:dyDescent="0.25">
      <c r="A750" s="5">
        <v>46040</v>
      </c>
      <c r="B750" t="s">
        <v>62</v>
      </c>
      <c r="C750" t="str">
        <f t="shared" si="11"/>
        <v>Mädchen</v>
      </c>
    </row>
    <row r="751" spans="1:3" x14ac:dyDescent="0.25">
      <c r="A751" s="5">
        <v>46041</v>
      </c>
      <c r="B751" t="s">
        <v>63</v>
      </c>
      <c r="C751" t="str">
        <f t="shared" si="11"/>
        <v>Junge</v>
      </c>
    </row>
    <row r="752" spans="1:3" x14ac:dyDescent="0.25">
      <c r="A752" s="5">
        <v>46042</v>
      </c>
      <c r="B752" t="s">
        <v>63</v>
      </c>
      <c r="C752" t="str">
        <f t="shared" si="11"/>
        <v>Junge</v>
      </c>
    </row>
    <row r="753" spans="1:3" x14ac:dyDescent="0.25">
      <c r="A753" s="5">
        <v>46043</v>
      </c>
      <c r="B753" t="s">
        <v>63</v>
      </c>
      <c r="C753" t="str">
        <f t="shared" si="11"/>
        <v>Junge</v>
      </c>
    </row>
    <row r="754" spans="1:3" x14ac:dyDescent="0.25">
      <c r="A754" s="5">
        <v>46044</v>
      </c>
      <c r="B754" t="s">
        <v>64</v>
      </c>
      <c r="C754" t="str">
        <f t="shared" si="11"/>
        <v>Mädchen</v>
      </c>
    </row>
    <row r="755" spans="1:3" x14ac:dyDescent="0.25">
      <c r="A755" s="5">
        <v>46045</v>
      </c>
      <c r="B755" t="s">
        <v>64</v>
      </c>
      <c r="C755" t="str">
        <f t="shared" si="11"/>
        <v>Mädchen</v>
      </c>
    </row>
    <row r="756" spans="1:3" x14ac:dyDescent="0.25">
      <c r="A756" s="5">
        <v>46046</v>
      </c>
      <c r="B756" t="s">
        <v>53</v>
      </c>
      <c r="C756" t="str">
        <f t="shared" si="11"/>
        <v>Junge</v>
      </c>
    </row>
    <row r="757" spans="1:3" x14ac:dyDescent="0.25">
      <c r="A757" s="5">
        <v>46047</v>
      </c>
      <c r="B757" t="s">
        <v>53</v>
      </c>
      <c r="C757" t="str">
        <f t="shared" si="11"/>
        <v>Junge</v>
      </c>
    </row>
    <row r="758" spans="1:3" x14ac:dyDescent="0.25">
      <c r="A758" s="5">
        <v>46048</v>
      </c>
      <c r="B758" t="s">
        <v>54</v>
      </c>
      <c r="C758" t="str">
        <f t="shared" si="11"/>
        <v>Mädchen</v>
      </c>
    </row>
    <row r="759" spans="1:3" x14ac:dyDescent="0.25">
      <c r="A759" s="5">
        <v>46049</v>
      </c>
      <c r="B759" t="s">
        <v>54</v>
      </c>
      <c r="C759" t="str">
        <f t="shared" si="11"/>
        <v>Mädchen</v>
      </c>
    </row>
    <row r="760" spans="1:3" x14ac:dyDescent="0.25">
      <c r="A760" s="5">
        <v>46050</v>
      </c>
      <c r="B760" t="s">
        <v>55</v>
      </c>
      <c r="C760" t="str">
        <f t="shared" si="11"/>
        <v>Junge</v>
      </c>
    </row>
    <row r="761" spans="1:3" x14ac:dyDescent="0.25">
      <c r="A761" s="5">
        <v>46051</v>
      </c>
      <c r="B761" t="s">
        <v>55</v>
      </c>
      <c r="C761" t="str">
        <f t="shared" si="11"/>
        <v>Junge</v>
      </c>
    </row>
    <row r="762" spans="1:3" x14ac:dyDescent="0.25">
      <c r="A762" s="5">
        <v>46052</v>
      </c>
      <c r="B762" t="s">
        <v>56</v>
      </c>
      <c r="C762" t="str">
        <f t="shared" si="11"/>
        <v>Mädchen</v>
      </c>
    </row>
    <row r="763" spans="1:3" x14ac:dyDescent="0.25">
      <c r="A763" s="5">
        <v>46053</v>
      </c>
      <c r="B763" t="s">
        <v>56</v>
      </c>
      <c r="C763" t="str">
        <f t="shared" si="11"/>
        <v>Mädchen</v>
      </c>
    </row>
    <row r="764" spans="1:3" x14ac:dyDescent="0.25">
      <c r="A764" s="5">
        <v>46054</v>
      </c>
      <c r="B764" t="s">
        <v>56</v>
      </c>
      <c r="C764" t="str">
        <f t="shared" si="11"/>
        <v>Mädchen</v>
      </c>
    </row>
    <row r="765" spans="1:3" x14ac:dyDescent="0.25">
      <c r="A765" s="5">
        <v>46055</v>
      </c>
      <c r="B765" t="s">
        <v>57</v>
      </c>
      <c r="C765" t="str">
        <f t="shared" si="11"/>
        <v>Junge</v>
      </c>
    </row>
    <row r="766" spans="1:3" x14ac:dyDescent="0.25">
      <c r="A766" s="5">
        <v>46056</v>
      </c>
      <c r="B766" t="s">
        <v>57</v>
      </c>
      <c r="C766" t="str">
        <f t="shared" si="11"/>
        <v>Junge</v>
      </c>
    </row>
    <row r="767" spans="1:3" x14ac:dyDescent="0.25">
      <c r="A767" s="5">
        <v>46057</v>
      </c>
      <c r="B767" t="s">
        <v>58</v>
      </c>
      <c r="C767" t="str">
        <f t="shared" si="11"/>
        <v>Mädchen</v>
      </c>
    </row>
    <row r="768" spans="1:3" x14ac:dyDescent="0.25">
      <c r="A768" s="5">
        <v>46058</v>
      </c>
      <c r="B768" t="s">
        <v>58</v>
      </c>
      <c r="C768" t="str">
        <f t="shared" si="11"/>
        <v>Mädchen</v>
      </c>
    </row>
    <row r="769" spans="1:3" x14ac:dyDescent="0.25">
      <c r="A769" s="5">
        <v>46059</v>
      </c>
      <c r="B769" t="s">
        <v>59</v>
      </c>
      <c r="C769" t="str">
        <f t="shared" si="11"/>
        <v>Junge</v>
      </c>
    </row>
    <row r="770" spans="1:3" x14ac:dyDescent="0.25">
      <c r="A770" s="5">
        <v>46060</v>
      </c>
      <c r="B770" t="s">
        <v>59</v>
      </c>
      <c r="C770" t="str">
        <f t="shared" si="11"/>
        <v>Junge</v>
      </c>
    </row>
    <row r="771" spans="1:3" x14ac:dyDescent="0.25">
      <c r="A771" s="5">
        <v>46061</v>
      </c>
      <c r="B771" t="s">
        <v>60</v>
      </c>
      <c r="C771" t="str">
        <f t="shared" si="11"/>
        <v>Mädchen</v>
      </c>
    </row>
    <row r="772" spans="1:3" x14ac:dyDescent="0.25">
      <c r="A772" s="5">
        <v>46062</v>
      </c>
      <c r="B772" t="s">
        <v>60</v>
      </c>
      <c r="C772" t="str">
        <f t="shared" si="11"/>
        <v>Mädchen</v>
      </c>
    </row>
    <row r="773" spans="1:3" x14ac:dyDescent="0.25">
      <c r="A773" s="5">
        <v>46063</v>
      </c>
      <c r="B773" t="s">
        <v>60</v>
      </c>
      <c r="C773" t="str">
        <f t="shared" si="11"/>
        <v>Mädchen</v>
      </c>
    </row>
    <row r="774" spans="1:3" x14ac:dyDescent="0.25">
      <c r="A774" s="5">
        <v>46064</v>
      </c>
      <c r="B774" t="s">
        <v>61</v>
      </c>
      <c r="C774" t="str">
        <f t="shared" si="11"/>
        <v>Junge</v>
      </c>
    </row>
    <row r="775" spans="1:3" x14ac:dyDescent="0.25">
      <c r="A775" s="5">
        <v>46065</v>
      </c>
      <c r="B775" t="s">
        <v>61</v>
      </c>
      <c r="C775" t="str">
        <f t="shared" si="11"/>
        <v>Junge</v>
      </c>
    </row>
    <row r="776" spans="1:3" x14ac:dyDescent="0.25">
      <c r="A776" s="5">
        <v>46066</v>
      </c>
      <c r="B776" t="s">
        <v>62</v>
      </c>
      <c r="C776" t="str">
        <f t="shared" si="11"/>
        <v>Mädchen</v>
      </c>
    </row>
    <row r="777" spans="1:3" x14ac:dyDescent="0.25">
      <c r="A777" s="5">
        <v>46067</v>
      </c>
      <c r="B777" t="s">
        <v>62</v>
      </c>
      <c r="C777" t="str">
        <f t="shared" si="11"/>
        <v>Mädchen</v>
      </c>
    </row>
    <row r="778" spans="1:3" x14ac:dyDescent="0.25">
      <c r="A778" s="5">
        <v>46068</v>
      </c>
      <c r="B778" t="s">
        <v>62</v>
      </c>
      <c r="C778" t="str">
        <f t="shared" si="11"/>
        <v>Mädchen</v>
      </c>
    </row>
    <row r="779" spans="1:3" x14ac:dyDescent="0.25">
      <c r="A779" s="5">
        <v>46069</v>
      </c>
      <c r="B779" t="s">
        <v>63</v>
      </c>
      <c r="C779" t="str">
        <f t="shared" si="11"/>
        <v>Junge</v>
      </c>
    </row>
    <row r="780" spans="1:3" x14ac:dyDescent="0.25">
      <c r="A780" s="5">
        <v>46070</v>
      </c>
      <c r="B780" t="s">
        <v>63</v>
      </c>
      <c r="C780" t="str">
        <f t="shared" si="11"/>
        <v>Junge</v>
      </c>
    </row>
    <row r="781" spans="1:3" x14ac:dyDescent="0.25">
      <c r="A781" s="5">
        <v>46071</v>
      </c>
      <c r="B781" t="s">
        <v>64</v>
      </c>
      <c r="C781" t="str">
        <f t="shared" si="11"/>
        <v>Mädchen</v>
      </c>
    </row>
    <row r="782" spans="1:3" x14ac:dyDescent="0.25">
      <c r="A782" s="5">
        <v>46072</v>
      </c>
      <c r="B782" t="s">
        <v>64</v>
      </c>
      <c r="C782" t="str">
        <f t="shared" si="11"/>
        <v>Mädchen</v>
      </c>
    </row>
    <row r="783" spans="1:3" x14ac:dyDescent="0.25">
      <c r="A783" s="5">
        <v>46073</v>
      </c>
      <c r="B783" t="s">
        <v>53</v>
      </c>
      <c r="C783" t="str">
        <f t="shared" si="11"/>
        <v>Junge</v>
      </c>
    </row>
    <row r="784" spans="1:3" x14ac:dyDescent="0.25">
      <c r="A784" s="5">
        <v>46074</v>
      </c>
      <c r="B784" t="s">
        <v>53</v>
      </c>
      <c r="C784" t="str">
        <f t="shared" si="11"/>
        <v>Junge</v>
      </c>
    </row>
    <row r="785" spans="1:3" x14ac:dyDescent="0.25">
      <c r="A785" s="5">
        <v>46075</v>
      </c>
      <c r="B785" t="s">
        <v>53</v>
      </c>
      <c r="C785" t="str">
        <f t="shared" si="11"/>
        <v>Junge</v>
      </c>
    </row>
    <row r="786" spans="1:3" x14ac:dyDescent="0.25">
      <c r="A786" s="5">
        <v>46076</v>
      </c>
      <c r="B786" t="s">
        <v>54</v>
      </c>
      <c r="C786" t="str">
        <f t="shared" si="11"/>
        <v>Mädchen</v>
      </c>
    </row>
    <row r="787" spans="1:3" x14ac:dyDescent="0.25">
      <c r="A787" s="5">
        <v>46077</v>
      </c>
      <c r="B787" t="s">
        <v>54</v>
      </c>
      <c r="C787" t="str">
        <f t="shared" si="11"/>
        <v>Mädchen</v>
      </c>
    </row>
    <row r="788" spans="1:3" x14ac:dyDescent="0.25">
      <c r="A788" s="5">
        <v>46078</v>
      </c>
      <c r="B788" t="s">
        <v>55</v>
      </c>
      <c r="C788" t="str">
        <f t="shared" si="11"/>
        <v>Junge</v>
      </c>
    </row>
    <row r="789" spans="1:3" x14ac:dyDescent="0.25">
      <c r="A789" s="5">
        <v>46079</v>
      </c>
      <c r="B789" t="s">
        <v>55</v>
      </c>
      <c r="C789" t="str">
        <f t="shared" si="11"/>
        <v>Junge</v>
      </c>
    </row>
    <row r="790" spans="1:3" x14ac:dyDescent="0.25">
      <c r="A790" s="5">
        <v>46080</v>
      </c>
      <c r="B790" t="s">
        <v>56</v>
      </c>
      <c r="C790" t="str">
        <f t="shared" si="11"/>
        <v>Mädchen</v>
      </c>
    </row>
    <row r="791" spans="1:3" x14ac:dyDescent="0.25">
      <c r="A791" s="5">
        <v>46081</v>
      </c>
      <c r="B791" t="s">
        <v>56</v>
      </c>
      <c r="C791" t="str">
        <f t="shared" si="11"/>
        <v>Mädchen</v>
      </c>
    </row>
    <row r="792" spans="1:3" x14ac:dyDescent="0.25">
      <c r="A792" s="5">
        <v>46082</v>
      </c>
      <c r="B792" t="s">
        <v>57</v>
      </c>
      <c r="C792" t="str">
        <f t="shared" si="11"/>
        <v>Junge</v>
      </c>
    </row>
    <row r="793" spans="1:3" x14ac:dyDescent="0.25">
      <c r="A793" s="5">
        <v>46083</v>
      </c>
      <c r="B793" t="s">
        <v>57</v>
      </c>
      <c r="C793" t="str">
        <f t="shared" si="11"/>
        <v>Junge</v>
      </c>
    </row>
    <row r="794" spans="1:3" x14ac:dyDescent="0.25">
      <c r="A794" s="5">
        <v>46084</v>
      </c>
      <c r="B794" t="s">
        <v>58</v>
      </c>
      <c r="C794" t="str">
        <f t="shared" si="11"/>
        <v>Mädchen</v>
      </c>
    </row>
    <row r="795" spans="1:3" x14ac:dyDescent="0.25">
      <c r="A795" s="5">
        <v>46085</v>
      </c>
      <c r="B795" t="s">
        <v>58</v>
      </c>
      <c r="C795" t="str">
        <f t="shared" si="11"/>
        <v>Mädchen</v>
      </c>
    </row>
    <row r="796" spans="1:3" x14ac:dyDescent="0.25">
      <c r="A796" s="5">
        <v>46086</v>
      </c>
      <c r="B796" t="s">
        <v>59</v>
      </c>
      <c r="C796" t="str">
        <f t="shared" si="11"/>
        <v>Junge</v>
      </c>
    </row>
    <row r="797" spans="1:3" x14ac:dyDescent="0.25">
      <c r="A797" s="5">
        <v>46087</v>
      </c>
      <c r="B797" t="s">
        <v>59</v>
      </c>
      <c r="C797" t="str">
        <f t="shared" si="11"/>
        <v>Junge</v>
      </c>
    </row>
    <row r="798" spans="1:3" x14ac:dyDescent="0.25">
      <c r="A798" s="5">
        <v>46088</v>
      </c>
      <c r="B798" t="s">
        <v>59</v>
      </c>
      <c r="C798" t="str">
        <f t="shared" si="11"/>
        <v>Junge</v>
      </c>
    </row>
    <row r="799" spans="1:3" x14ac:dyDescent="0.25">
      <c r="A799" s="5">
        <v>46089</v>
      </c>
      <c r="B799" t="s">
        <v>60</v>
      </c>
      <c r="C799" t="str">
        <f t="shared" si="11"/>
        <v>Mädchen</v>
      </c>
    </row>
    <row r="800" spans="1:3" x14ac:dyDescent="0.25">
      <c r="A800" s="5">
        <v>46090</v>
      </c>
      <c r="B800" t="s">
        <v>60</v>
      </c>
      <c r="C800" t="str">
        <f t="shared" si="11"/>
        <v>Mädchen</v>
      </c>
    </row>
    <row r="801" spans="1:3" x14ac:dyDescent="0.25">
      <c r="A801" s="5">
        <v>46091</v>
      </c>
      <c r="B801" t="s">
        <v>61</v>
      </c>
      <c r="C801" t="str">
        <f t="shared" si="11"/>
        <v>Junge</v>
      </c>
    </row>
    <row r="802" spans="1:3" x14ac:dyDescent="0.25">
      <c r="A802" s="5">
        <v>46092</v>
      </c>
      <c r="B802" t="s">
        <v>61</v>
      </c>
      <c r="C802" t="str">
        <f t="shared" si="11"/>
        <v>Junge</v>
      </c>
    </row>
    <row r="803" spans="1:3" x14ac:dyDescent="0.25">
      <c r="A803" s="5">
        <v>46093</v>
      </c>
      <c r="B803" t="s">
        <v>61</v>
      </c>
      <c r="C803" t="str">
        <f t="shared" si="11"/>
        <v>Junge</v>
      </c>
    </row>
    <row r="804" spans="1:3" x14ac:dyDescent="0.25">
      <c r="A804" s="5">
        <v>46094</v>
      </c>
      <c r="B804" t="s">
        <v>62</v>
      </c>
      <c r="C804" t="str">
        <f t="shared" si="11"/>
        <v>Mädchen</v>
      </c>
    </row>
    <row r="805" spans="1:3" x14ac:dyDescent="0.25">
      <c r="A805" s="5">
        <v>46095</v>
      </c>
      <c r="B805" t="s">
        <v>62</v>
      </c>
      <c r="C805" t="str">
        <f t="shared" si="11"/>
        <v>Mädchen</v>
      </c>
    </row>
    <row r="806" spans="1:3" x14ac:dyDescent="0.25">
      <c r="A806" s="5">
        <v>46096</v>
      </c>
      <c r="B806" t="s">
        <v>63</v>
      </c>
      <c r="C806" t="str">
        <f t="shared" si="11"/>
        <v>Junge</v>
      </c>
    </row>
    <row r="807" spans="1:3" x14ac:dyDescent="0.25">
      <c r="A807" s="5">
        <v>46097</v>
      </c>
      <c r="B807" t="s">
        <v>63</v>
      </c>
      <c r="C807" t="str">
        <f t="shared" si="11"/>
        <v>Junge</v>
      </c>
    </row>
    <row r="808" spans="1:3" x14ac:dyDescent="0.25">
      <c r="A808" s="5">
        <v>46098</v>
      </c>
      <c r="B808" t="s">
        <v>63</v>
      </c>
      <c r="C808" t="str">
        <f t="shared" si="11"/>
        <v>Junge</v>
      </c>
    </row>
    <row r="809" spans="1:3" x14ac:dyDescent="0.25">
      <c r="A809" s="5">
        <v>46099</v>
      </c>
      <c r="B809" t="s">
        <v>64</v>
      </c>
      <c r="C809" t="str">
        <f t="shared" si="11"/>
        <v>Mädchen</v>
      </c>
    </row>
    <row r="810" spans="1:3" x14ac:dyDescent="0.25">
      <c r="A810" s="5">
        <v>46100</v>
      </c>
      <c r="B810" t="s">
        <v>64</v>
      </c>
      <c r="C810" t="str">
        <f t="shared" si="11"/>
        <v>Mädchen</v>
      </c>
    </row>
    <row r="811" spans="1:3" x14ac:dyDescent="0.25">
      <c r="A811" s="5">
        <v>46101</v>
      </c>
      <c r="B811" t="s">
        <v>53</v>
      </c>
      <c r="C811" t="str">
        <f t="shared" si="11"/>
        <v>Junge</v>
      </c>
    </row>
    <row r="812" spans="1:3" x14ac:dyDescent="0.25">
      <c r="A812" s="5">
        <v>46102</v>
      </c>
      <c r="B812" t="s">
        <v>53</v>
      </c>
      <c r="C812" t="str">
        <f t="shared" si="11"/>
        <v>Junge</v>
      </c>
    </row>
    <row r="813" spans="1:3" x14ac:dyDescent="0.25">
      <c r="A813" s="5">
        <v>46103</v>
      </c>
      <c r="B813" t="s">
        <v>54</v>
      </c>
      <c r="C813" t="str">
        <f t="shared" si="11"/>
        <v>Mädchen</v>
      </c>
    </row>
    <row r="814" spans="1:3" x14ac:dyDescent="0.25">
      <c r="A814" s="5">
        <v>46104</v>
      </c>
      <c r="B814" t="s">
        <v>54</v>
      </c>
      <c r="C814" t="str">
        <f t="shared" si="11"/>
        <v>Mädchen</v>
      </c>
    </row>
    <row r="815" spans="1:3" x14ac:dyDescent="0.25">
      <c r="A815" s="5">
        <v>46105</v>
      </c>
      <c r="B815" t="s">
        <v>55</v>
      </c>
      <c r="C815" t="str">
        <f t="shared" si="11"/>
        <v>Junge</v>
      </c>
    </row>
    <row r="816" spans="1:3" x14ac:dyDescent="0.25">
      <c r="A816" s="5">
        <v>46106</v>
      </c>
      <c r="B816" t="s">
        <v>55</v>
      </c>
      <c r="C816" t="str">
        <f t="shared" si="11"/>
        <v>Junge</v>
      </c>
    </row>
    <row r="817" spans="1:3" x14ac:dyDescent="0.25">
      <c r="A817" s="5">
        <v>46107</v>
      </c>
      <c r="B817" t="s">
        <v>56</v>
      </c>
      <c r="C817" t="str">
        <f t="shared" si="11"/>
        <v>Mädchen</v>
      </c>
    </row>
    <row r="818" spans="1:3" x14ac:dyDescent="0.25">
      <c r="A818" s="5">
        <v>46108</v>
      </c>
      <c r="B818" t="s">
        <v>56</v>
      </c>
      <c r="C818" t="str">
        <f t="shared" si="11"/>
        <v>Mädchen</v>
      </c>
    </row>
    <row r="819" spans="1:3" x14ac:dyDescent="0.25">
      <c r="A819" s="5">
        <v>46109</v>
      </c>
      <c r="B819" t="s">
        <v>57</v>
      </c>
      <c r="C819" t="str">
        <f t="shared" si="11"/>
        <v>Junge</v>
      </c>
    </row>
    <row r="820" spans="1:3" x14ac:dyDescent="0.25">
      <c r="A820" s="5">
        <v>46110</v>
      </c>
      <c r="B820" t="s">
        <v>57</v>
      </c>
      <c r="C820" t="str">
        <f t="shared" si="11"/>
        <v>Junge</v>
      </c>
    </row>
    <row r="821" spans="1:3" x14ac:dyDescent="0.25">
      <c r="A821" s="5">
        <v>46111</v>
      </c>
      <c r="B821" t="s">
        <v>58</v>
      </c>
      <c r="C821" t="str">
        <f t="shared" si="11"/>
        <v>Mädchen</v>
      </c>
    </row>
    <row r="822" spans="1:3" x14ac:dyDescent="0.25">
      <c r="A822" s="5">
        <v>46112</v>
      </c>
      <c r="B822" t="s">
        <v>58</v>
      </c>
      <c r="C822" t="str">
        <f t="shared" si="11"/>
        <v>Mädchen</v>
      </c>
    </row>
    <row r="823" spans="1:3" x14ac:dyDescent="0.25">
      <c r="A823" s="5">
        <v>46113</v>
      </c>
      <c r="B823" t="s">
        <v>58</v>
      </c>
      <c r="C823" t="str">
        <f t="shared" si="11"/>
        <v>Mädchen</v>
      </c>
    </row>
    <row r="824" spans="1:3" x14ac:dyDescent="0.25">
      <c r="A824" s="5">
        <v>46114</v>
      </c>
      <c r="B824" t="s">
        <v>59</v>
      </c>
      <c r="C824" t="str">
        <f t="shared" si="11"/>
        <v>Junge</v>
      </c>
    </row>
    <row r="825" spans="1:3" x14ac:dyDescent="0.25">
      <c r="A825" s="5">
        <v>46115</v>
      </c>
      <c r="B825" t="s">
        <v>59</v>
      </c>
      <c r="C825" t="str">
        <f t="shared" si="11"/>
        <v>Junge</v>
      </c>
    </row>
    <row r="826" spans="1:3" x14ac:dyDescent="0.25">
      <c r="A826" s="5">
        <v>46116</v>
      </c>
      <c r="B826" t="s">
        <v>60</v>
      </c>
      <c r="C826" t="str">
        <f t="shared" si="11"/>
        <v>Mädchen</v>
      </c>
    </row>
    <row r="827" spans="1:3" x14ac:dyDescent="0.25">
      <c r="A827" s="5">
        <v>46117</v>
      </c>
      <c r="B827" t="s">
        <v>60</v>
      </c>
      <c r="C827" t="str">
        <f t="shared" si="11"/>
        <v>Mädchen</v>
      </c>
    </row>
    <row r="828" spans="1:3" x14ac:dyDescent="0.25">
      <c r="A828" s="5">
        <v>46118</v>
      </c>
      <c r="B828" t="s">
        <v>60</v>
      </c>
      <c r="C828" t="str">
        <f t="shared" si="11"/>
        <v>Mädchen</v>
      </c>
    </row>
    <row r="829" spans="1:3" x14ac:dyDescent="0.25">
      <c r="A829" s="5">
        <v>46119</v>
      </c>
      <c r="B829" t="s">
        <v>61</v>
      </c>
      <c r="C829" t="str">
        <f t="shared" si="11"/>
        <v>Junge</v>
      </c>
    </row>
    <row r="830" spans="1:3" x14ac:dyDescent="0.25">
      <c r="A830" s="5">
        <v>46120</v>
      </c>
      <c r="B830" t="s">
        <v>61</v>
      </c>
      <c r="C830" t="str">
        <f t="shared" si="11"/>
        <v>Junge</v>
      </c>
    </row>
    <row r="831" spans="1:3" x14ac:dyDescent="0.25">
      <c r="A831" s="5">
        <v>46121</v>
      </c>
      <c r="B831" t="s">
        <v>62</v>
      </c>
      <c r="C831" t="str">
        <f t="shared" si="11"/>
        <v>Mädchen</v>
      </c>
    </row>
    <row r="832" spans="1:3" x14ac:dyDescent="0.25">
      <c r="A832" s="5">
        <v>46122</v>
      </c>
      <c r="B832" t="s">
        <v>62</v>
      </c>
      <c r="C832" t="str">
        <f t="shared" si="11"/>
        <v>Mädchen</v>
      </c>
    </row>
    <row r="833" spans="1:3" x14ac:dyDescent="0.25">
      <c r="A833" s="5">
        <v>46123</v>
      </c>
      <c r="B833" t="s">
        <v>62</v>
      </c>
      <c r="C833" t="str">
        <f t="shared" si="11"/>
        <v>Mädchen</v>
      </c>
    </row>
    <row r="834" spans="1:3" x14ac:dyDescent="0.25">
      <c r="A834" s="5">
        <v>46124</v>
      </c>
      <c r="B834" t="s">
        <v>63</v>
      </c>
      <c r="C834" t="str">
        <f t="shared" si="11"/>
        <v>Junge</v>
      </c>
    </row>
    <row r="835" spans="1:3" x14ac:dyDescent="0.25">
      <c r="A835" s="5">
        <v>46125</v>
      </c>
      <c r="B835" t="s">
        <v>63</v>
      </c>
      <c r="C835" t="str">
        <f t="shared" si="11"/>
        <v>Junge</v>
      </c>
    </row>
    <row r="836" spans="1:3" x14ac:dyDescent="0.25">
      <c r="A836" s="5">
        <v>46126</v>
      </c>
      <c r="B836" t="s">
        <v>64</v>
      </c>
      <c r="C836" t="str">
        <f t="shared" si="11"/>
        <v>Mädchen</v>
      </c>
    </row>
    <row r="837" spans="1:3" x14ac:dyDescent="0.25">
      <c r="A837" s="5">
        <v>46127</v>
      </c>
      <c r="B837" t="s">
        <v>64</v>
      </c>
      <c r="C837" t="str">
        <f t="shared" si="11"/>
        <v>Mädchen</v>
      </c>
    </row>
    <row r="838" spans="1:3" x14ac:dyDescent="0.25">
      <c r="A838" s="5">
        <v>46128</v>
      </c>
      <c r="B838" t="s">
        <v>53</v>
      </c>
      <c r="C838" t="str">
        <f t="shared" si="11"/>
        <v>Junge</v>
      </c>
    </row>
    <row r="839" spans="1:3" x14ac:dyDescent="0.25">
      <c r="A839" s="5">
        <v>46129</v>
      </c>
      <c r="B839" t="s">
        <v>53</v>
      </c>
      <c r="C839" t="str">
        <f t="shared" si="11"/>
        <v>Junge</v>
      </c>
    </row>
    <row r="840" spans="1:3" x14ac:dyDescent="0.25">
      <c r="A840" s="5">
        <v>46130</v>
      </c>
      <c r="B840" t="s">
        <v>54</v>
      </c>
      <c r="C840" t="str">
        <f t="shared" si="11"/>
        <v>Mädchen</v>
      </c>
    </row>
    <row r="841" spans="1:3" x14ac:dyDescent="0.25">
      <c r="A841" s="5">
        <v>46131</v>
      </c>
      <c r="B841" t="s">
        <v>54</v>
      </c>
      <c r="C841" t="str">
        <f t="shared" si="11"/>
        <v>Mädchen</v>
      </c>
    </row>
    <row r="842" spans="1:3" x14ac:dyDescent="0.25">
      <c r="A842" s="5">
        <v>46132</v>
      </c>
      <c r="B842" t="s">
        <v>55</v>
      </c>
      <c r="C842" t="str">
        <f t="shared" si="11"/>
        <v>Junge</v>
      </c>
    </row>
    <row r="843" spans="1:3" x14ac:dyDescent="0.25">
      <c r="A843" s="5">
        <v>46133</v>
      </c>
      <c r="B843" t="s">
        <v>55</v>
      </c>
      <c r="C843" t="str">
        <f t="shared" si="11"/>
        <v>Junge</v>
      </c>
    </row>
    <row r="844" spans="1:3" x14ac:dyDescent="0.25">
      <c r="A844" s="5">
        <v>46134</v>
      </c>
      <c r="B844" t="s">
        <v>56</v>
      </c>
      <c r="C844" t="str">
        <f t="shared" si="11"/>
        <v>Mädchen</v>
      </c>
    </row>
    <row r="845" spans="1:3" x14ac:dyDescent="0.25">
      <c r="A845" s="5">
        <v>46135</v>
      </c>
      <c r="B845" t="s">
        <v>56</v>
      </c>
      <c r="C845" t="str">
        <f t="shared" si="11"/>
        <v>Mädchen</v>
      </c>
    </row>
    <row r="846" spans="1:3" x14ac:dyDescent="0.25">
      <c r="A846" s="5">
        <v>46136</v>
      </c>
      <c r="B846" t="s">
        <v>57</v>
      </c>
      <c r="C846" t="str">
        <f t="shared" si="11"/>
        <v>Junge</v>
      </c>
    </row>
    <row r="847" spans="1:3" x14ac:dyDescent="0.25">
      <c r="A847" s="5">
        <v>46137</v>
      </c>
      <c r="B847" t="s">
        <v>57</v>
      </c>
      <c r="C847" t="str">
        <f t="shared" si="11"/>
        <v>Junge</v>
      </c>
    </row>
    <row r="848" spans="1:3" x14ac:dyDescent="0.25">
      <c r="A848" s="5">
        <v>46138</v>
      </c>
      <c r="B848" t="s">
        <v>57</v>
      </c>
      <c r="C848" t="str">
        <f t="shared" si="11"/>
        <v>Junge</v>
      </c>
    </row>
    <row r="849" spans="1:3" x14ac:dyDescent="0.25">
      <c r="A849" s="5">
        <v>46139</v>
      </c>
      <c r="B849" t="s">
        <v>58</v>
      </c>
      <c r="C849" t="str">
        <f t="shared" si="11"/>
        <v>Mädchen</v>
      </c>
    </row>
    <row r="850" spans="1:3" x14ac:dyDescent="0.25">
      <c r="A850" s="5">
        <v>46140</v>
      </c>
      <c r="B850" t="s">
        <v>58</v>
      </c>
      <c r="C850" t="str">
        <f t="shared" si="11"/>
        <v>Mädchen</v>
      </c>
    </row>
    <row r="851" spans="1:3" x14ac:dyDescent="0.25">
      <c r="A851" s="5">
        <v>46141</v>
      </c>
      <c r="B851" t="s">
        <v>59</v>
      </c>
      <c r="C851" t="str">
        <f t="shared" si="11"/>
        <v>Junge</v>
      </c>
    </row>
    <row r="852" spans="1:3" x14ac:dyDescent="0.25">
      <c r="A852" s="5">
        <v>46142</v>
      </c>
      <c r="B852" t="s">
        <v>59</v>
      </c>
      <c r="C852" t="str">
        <f t="shared" si="11"/>
        <v>Junge</v>
      </c>
    </row>
    <row r="853" spans="1:3" x14ac:dyDescent="0.25">
      <c r="A853" s="5">
        <v>46143</v>
      </c>
      <c r="B853" t="s">
        <v>60</v>
      </c>
      <c r="C853" t="str">
        <f t="shared" si="11"/>
        <v>Mädchen</v>
      </c>
    </row>
    <row r="854" spans="1:3" x14ac:dyDescent="0.25">
      <c r="A854" s="5">
        <v>46144</v>
      </c>
      <c r="B854" t="s">
        <v>60</v>
      </c>
      <c r="C854" t="str">
        <f t="shared" si="11"/>
        <v>Mädchen</v>
      </c>
    </row>
    <row r="855" spans="1:3" x14ac:dyDescent="0.25">
      <c r="A855" s="5">
        <v>46145</v>
      </c>
      <c r="B855" t="s">
        <v>60</v>
      </c>
      <c r="C855" t="str">
        <f t="shared" si="11"/>
        <v>Mädchen</v>
      </c>
    </row>
    <row r="856" spans="1:3" x14ac:dyDescent="0.25">
      <c r="A856" s="5">
        <v>46146</v>
      </c>
      <c r="B856" t="s">
        <v>61</v>
      </c>
      <c r="C856" t="str">
        <f t="shared" si="11"/>
        <v>Junge</v>
      </c>
    </row>
    <row r="857" spans="1:3" x14ac:dyDescent="0.25">
      <c r="A857" s="5">
        <v>46147</v>
      </c>
      <c r="B857" t="s">
        <v>61</v>
      </c>
      <c r="C857" t="str">
        <f t="shared" si="11"/>
        <v>Junge</v>
      </c>
    </row>
    <row r="858" spans="1:3" x14ac:dyDescent="0.25">
      <c r="A858" s="5">
        <v>46148</v>
      </c>
      <c r="B858" t="s">
        <v>62</v>
      </c>
      <c r="C858" t="str">
        <f t="shared" si="11"/>
        <v>Mädchen</v>
      </c>
    </row>
    <row r="859" spans="1:3" x14ac:dyDescent="0.25">
      <c r="A859" s="5">
        <v>46149</v>
      </c>
      <c r="B859" t="s">
        <v>62</v>
      </c>
      <c r="C859" t="str">
        <f t="shared" si="11"/>
        <v>Mädchen</v>
      </c>
    </row>
    <row r="860" spans="1:3" x14ac:dyDescent="0.25">
      <c r="A860" s="5">
        <v>46150</v>
      </c>
      <c r="B860" t="s">
        <v>62</v>
      </c>
      <c r="C860" t="str">
        <f t="shared" si="11"/>
        <v>Mädchen</v>
      </c>
    </row>
    <row r="861" spans="1:3" x14ac:dyDescent="0.25">
      <c r="A861" s="5">
        <v>46151</v>
      </c>
      <c r="B861" t="s">
        <v>63</v>
      </c>
      <c r="C861" t="str">
        <f t="shared" si="11"/>
        <v>Junge</v>
      </c>
    </row>
    <row r="862" spans="1:3" x14ac:dyDescent="0.25">
      <c r="A862" s="5">
        <v>46152</v>
      </c>
      <c r="B862" t="s">
        <v>63</v>
      </c>
      <c r="C862" t="str">
        <f t="shared" si="11"/>
        <v>Junge</v>
      </c>
    </row>
    <row r="863" spans="1:3" x14ac:dyDescent="0.25">
      <c r="A863" s="5">
        <v>46153</v>
      </c>
      <c r="B863" t="s">
        <v>64</v>
      </c>
      <c r="C863" t="str">
        <f t="shared" si="11"/>
        <v>Mädchen</v>
      </c>
    </row>
    <row r="864" spans="1:3" x14ac:dyDescent="0.25">
      <c r="A864" s="5">
        <v>46154</v>
      </c>
      <c r="B864" t="s">
        <v>64</v>
      </c>
      <c r="C864" t="str">
        <f t="shared" si="11"/>
        <v>Mädchen</v>
      </c>
    </row>
    <row r="865" spans="1:3" x14ac:dyDescent="0.25">
      <c r="A865" s="5">
        <v>46155</v>
      </c>
      <c r="B865" t="s">
        <v>64</v>
      </c>
      <c r="C865" t="str">
        <f t="shared" si="11"/>
        <v>Mädchen</v>
      </c>
    </row>
    <row r="866" spans="1:3" x14ac:dyDescent="0.25">
      <c r="A866" s="5">
        <v>46156</v>
      </c>
      <c r="B866" t="s">
        <v>53</v>
      </c>
      <c r="C866" t="str">
        <f t="shared" si="11"/>
        <v>Junge</v>
      </c>
    </row>
    <row r="867" spans="1:3" x14ac:dyDescent="0.25">
      <c r="A867" s="5">
        <v>46157</v>
      </c>
      <c r="B867" t="s">
        <v>53</v>
      </c>
      <c r="C867" t="str">
        <f t="shared" si="11"/>
        <v>Junge</v>
      </c>
    </row>
    <row r="868" spans="1:3" x14ac:dyDescent="0.25">
      <c r="A868" s="5">
        <v>46158</v>
      </c>
      <c r="B868" t="s">
        <v>54</v>
      </c>
      <c r="C868" t="str">
        <f t="shared" si="11"/>
        <v>Mädchen</v>
      </c>
    </row>
    <row r="869" spans="1:3" x14ac:dyDescent="0.25">
      <c r="A869" s="5">
        <v>46159</v>
      </c>
      <c r="B869" t="s">
        <v>54</v>
      </c>
      <c r="C869" t="str">
        <f t="shared" si="11"/>
        <v>Mädchen</v>
      </c>
    </row>
    <row r="870" spans="1:3" x14ac:dyDescent="0.25">
      <c r="A870" s="5">
        <v>46160</v>
      </c>
      <c r="B870" t="s">
        <v>55</v>
      </c>
      <c r="C870" t="str">
        <f t="shared" si="11"/>
        <v>Junge</v>
      </c>
    </row>
    <row r="871" spans="1:3" x14ac:dyDescent="0.25">
      <c r="A871" s="5">
        <v>46161</v>
      </c>
      <c r="B871" t="s">
        <v>55</v>
      </c>
      <c r="C871" t="str">
        <f t="shared" si="11"/>
        <v>Junge</v>
      </c>
    </row>
    <row r="872" spans="1:3" x14ac:dyDescent="0.25">
      <c r="A872" s="5">
        <v>46162</v>
      </c>
      <c r="B872" t="s">
        <v>56</v>
      </c>
      <c r="C872" t="str">
        <f t="shared" si="11"/>
        <v>Mädchen</v>
      </c>
    </row>
    <row r="873" spans="1:3" x14ac:dyDescent="0.25">
      <c r="A873" s="5">
        <v>46163</v>
      </c>
      <c r="B873" t="s">
        <v>56</v>
      </c>
      <c r="C873" t="str">
        <f t="shared" si="11"/>
        <v>Mädchen</v>
      </c>
    </row>
    <row r="874" spans="1:3" x14ac:dyDescent="0.25">
      <c r="A874" s="5">
        <v>46164</v>
      </c>
      <c r="B874" t="s">
        <v>57</v>
      </c>
      <c r="C874" t="str">
        <f t="shared" si="11"/>
        <v>Junge</v>
      </c>
    </row>
    <row r="875" spans="1:3" x14ac:dyDescent="0.25">
      <c r="A875" s="5">
        <v>46165</v>
      </c>
      <c r="B875" t="s">
        <v>57</v>
      </c>
      <c r="C875" t="str">
        <f t="shared" si="11"/>
        <v>Junge</v>
      </c>
    </row>
    <row r="876" spans="1:3" x14ac:dyDescent="0.25">
      <c r="A876" s="5">
        <v>46166</v>
      </c>
      <c r="B876" t="s">
        <v>58</v>
      </c>
      <c r="C876" t="str">
        <f t="shared" si="11"/>
        <v>Mädchen</v>
      </c>
    </row>
    <row r="877" spans="1:3" x14ac:dyDescent="0.25">
      <c r="A877" s="5">
        <v>46167</v>
      </c>
      <c r="B877" t="s">
        <v>58</v>
      </c>
      <c r="C877" t="str">
        <f t="shared" si="11"/>
        <v>Mädchen</v>
      </c>
    </row>
    <row r="878" spans="1:3" x14ac:dyDescent="0.25">
      <c r="A878" s="5">
        <v>46168</v>
      </c>
      <c r="B878" t="s">
        <v>59</v>
      </c>
      <c r="C878" t="str">
        <f t="shared" si="11"/>
        <v>Junge</v>
      </c>
    </row>
    <row r="879" spans="1:3" x14ac:dyDescent="0.25">
      <c r="A879" s="5">
        <v>46169</v>
      </c>
      <c r="B879" t="s">
        <v>59</v>
      </c>
      <c r="C879" t="str">
        <f t="shared" si="11"/>
        <v>Junge</v>
      </c>
    </row>
    <row r="880" spans="1:3" x14ac:dyDescent="0.25">
      <c r="A880" s="5">
        <v>46170</v>
      </c>
      <c r="B880" t="s">
        <v>59</v>
      </c>
      <c r="C880" t="str">
        <f t="shared" si="11"/>
        <v>Junge</v>
      </c>
    </row>
    <row r="881" spans="1:3" x14ac:dyDescent="0.25">
      <c r="A881" s="5">
        <v>46171</v>
      </c>
      <c r="B881" t="s">
        <v>60</v>
      </c>
      <c r="C881" t="str">
        <f t="shared" si="11"/>
        <v>Mädchen</v>
      </c>
    </row>
    <row r="882" spans="1:3" x14ac:dyDescent="0.25">
      <c r="A882" s="5">
        <v>46172</v>
      </c>
      <c r="B882" t="s">
        <v>60</v>
      </c>
      <c r="C882" t="str">
        <f t="shared" si="11"/>
        <v>Mädchen</v>
      </c>
    </row>
    <row r="883" spans="1:3" x14ac:dyDescent="0.25">
      <c r="A883" s="5">
        <v>46173</v>
      </c>
      <c r="B883" t="s">
        <v>61</v>
      </c>
      <c r="C883" t="str">
        <f t="shared" si="11"/>
        <v>Junge</v>
      </c>
    </row>
    <row r="884" spans="1:3" x14ac:dyDescent="0.25">
      <c r="A884" s="5">
        <v>46174</v>
      </c>
      <c r="B884" t="s">
        <v>61</v>
      </c>
      <c r="C884" t="str">
        <f t="shared" si="11"/>
        <v>Junge</v>
      </c>
    </row>
    <row r="885" spans="1:3" x14ac:dyDescent="0.25">
      <c r="A885" s="5">
        <v>46175</v>
      </c>
      <c r="B885" t="s">
        <v>61</v>
      </c>
      <c r="C885" t="str">
        <f t="shared" si="11"/>
        <v>Junge</v>
      </c>
    </row>
    <row r="886" spans="1:3" x14ac:dyDescent="0.25">
      <c r="A886" s="5">
        <v>46176</v>
      </c>
      <c r="B886" t="s">
        <v>62</v>
      </c>
      <c r="C886" t="str">
        <f t="shared" si="11"/>
        <v>Mädchen</v>
      </c>
    </row>
    <row r="887" spans="1:3" x14ac:dyDescent="0.25">
      <c r="A887" s="5">
        <v>46177</v>
      </c>
      <c r="B887" t="s">
        <v>62</v>
      </c>
      <c r="C887" t="str">
        <f t="shared" si="11"/>
        <v>Mädchen</v>
      </c>
    </row>
    <row r="888" spans="1:3" x14ac:dyDescent="0.25">
      <c r="A888" s="5">
        <v>46178</v>
      </c>
      <c r="B888" t="s">
        <v>63</v>
      </c>
      <c r="C888" t="str">
        <f t="shared" si="11"/>
        <v>Junge</v>
      </c>
    </row>
    <row r="889" spans="1:3" x14ac:dyDescent="0.25">
      <c r="A889" s="5">
        <v>46179</v>
      </c>
      <c r="B889" t="s">
        <v>63</v>
      </c>
      <c r="C889" t="str">
        <f t="shared" si="11"/>
        <v>Junge</v>
      </c>
    </row>
    <row r="890" spans="1:3" x14ac:dyDescent="0.25">
      <c r="A890" s="5">
        <v>46180</v>
      </c>
      <c r="B890" t="s">
        <v>63</v>
      </c>
      <c r="C890" t="str">
        <f t="shared" si="11"/>
        <v>Junge</v>
      </c>
    </row>
    <row r="891" spans="1:3" x14ac:dyDescent="0.25">
      <c r="A891" s="5">
        <v>46181</v>
      </c>
      <c r="B891" t="s">
        <v>64</v>
      </c>
      <c r="C891" t="str">
        <f t="shared" si="11"/>
        <v>Mädchen</v>
      </c>
    </row>
    <row r="892" spans="1:3" x14ac:dyDescent="0.25">
      <c r="A892" s="5">
        <v>46182</v>
      </c>
      <c r="B892" t="s">
        <v>64</v>
      </c>
      <c r="C892" t="str">
        <f t="shared" si="11"/>
        <v>Mädchen</v>
      </c>
    </row>
    <row r="893" spans="1:3" x14ac:dyDescent="0.25">
      <c r="A893" s="5">
        <v>46183</v>
      </c>
      <c r="B893" t="s">
        <v>53</v>
      </c>
      <c r="C893" t="str">
        <f t="shared" si="11"/>
        <v>Junge</v>
      </c>
    </row>
    <row r="894" spans="1:3" x14ac:dyDescent="0.25">
      <c r="A894" s="5">
        <v>46184</v>
      </c>
      <c r="B894" t="s">
        <v>53</v>
      </c>
      <c r="C894" t="str">
        <f t="shared" si="11"/>
        <v>Junge</v>
      </c>
    </row>
    <row r="895" spans="1:3" x14ac:dyDescent="0.25">
      <c r="A895" s="5">
        <v>46185</v>
      </c>
      <c r="B895" t="s">
        <v>54</v>
      </c>
      <c r="C895" t="str">
        <f t="shared" si="11"/>
        <v>Mädchen</v>
      </c>
    </row>
    <row r="896" spans="1:3" x14ac:dyDescent="0.25">
      <c r="A896" s="5">
        <v>46186</v>
      </c>
      <c r="B896" t="s">
        <v>54</v>
      </c>
      <c r="C896" t="str">
        <f t="shared" si="11"/>
        <v>Mädchen</v>
      </c>
    </row>
    <row r="897" spans="1:3" x14ac:dyDescent="0.25">
      <c r="A897" s="5">
        <v>46187</v>
      </c>
      <c r="B897" t="s">
        <v>55</v>
      </c>
      <c r="C897" t="str">
        <f t="shared" si="11"/>
        <v>Junge</v>
      </c>
    </row>
    <row r="898" spans="1:3" x14ac:dyDescent="0.25">
      <c r="A898" s="5">
        <v>46188</v>
      </c>
      <c r="B898" t="s">
        <v>55</v>
      </c>
      <c r="C898" t="str">
        <f t="shared" si="11"/>
        <v>Junge</v>
      </c>
    </row>
    <row r="899" spans="1:3" x14ac:dyDescent="0.25">
      <c r="A899" s="5">
        <v>46189</v>
      </c>
      <c r="B899" t="s">
        <v>56</v>
      </c>
      <c r="C899" t="str">
        <f t="shared" si="11"/>
        <v>Mädchen</v>
      </c>
    </row>
    <row r="900" spans="1:3" x14ac:dyDescent="0.25">
      <c r="A900" s="5">
        <v>46190</v>
      </c>
      <c r="B900" t="s">
        <v>56</v>
      </c>
      <c r="C900" t="str">
        <f t="shared" si="11"/>
        <v>Mädchen</v>
      </c>
    </row>
    <row r="901" spans="1:3" x14ac:dyDescent="0.25">
      <c r="A901" s="5">
        <v>46191</v>
      </c>
      <c r="B901" t="s">
        <v>57</v>
      </c>
      <c r="C901" t="str">
        <f t="shared" si="11"/>
        <v>Junge</v>
      </c>
    </row>
    <row r="902" spans="1:3" x14ac:dyDescent="0.25">
      <c r="A902" s="5">
        <v>46192</v>
      </c>
      <c r="B902" t="s">
        <v>57</v>
      </c>
      <c r="C902" t="str">
        <f t="shared" si="11"/>
        <v>Junge</v>
      </c>
    </row>
    <row r="903" spans="1:3" x14ac:dyDescent="0.25">
      <c r="A903" s="5">
        <v>46193</v>
      </c>
      <c r="B903" t="s">
        <v>58</v>
      </c>
      <c r="C903" t="str">
        <f t="shared" si="11"/>
        <v>Mädchen</v>
      </c>
    </row>
    <row r="904" spans="1:3" x14ac:dyDescent="0.25">
      <c r="A904" s="5">
        <v>46194</v>
      </c>
      <c r="B904" t="s">
        <v>58</v>
      </c>
      <c r="C904" t="str">
        <f t="shared" si="11"/>
        <v>Mädchen</v>
      </c>
    </row>
    <row r="905" spans="1:3" x14ac:dyDescent="0.25">
      <c r="A905" s="5">
        <v>46195</v>
      </c>
      <c r="B905" t="s">
        <v>59</v>
      </c>
      <c r="C905" t="str">
        <f t="shared" si="11"/>
        <v>Junge</v>
      </c>
    </row>
    <row r="906" spans="1:3" x14ac:dyDescent="0.25">
      <c r="A906" s="5">
        <v>46196</v>
      </c>
      <c r="B906" t="s">
        <v>59</v>
      </c>
      <c r="C906" t="str">
        <f t="shared" si="11"/>
        <v>Junge</v>
      </c>
    </row>
    <row r="907" spans="1:3" x14ac:dyDescent="0.25">
      <c r="A907" s="5">
        <v>46197</v>
      </c>
      <c r="B907" t="s">
        <v>59</v>
      </c>
      <c r="C907" t="str">
        <f t="shared" si="11"/>
        <v>Junge</v>
      </c>
    </row>
    <row r="908" spans="1:3" x14ac:dyDescent="0.25">
      <c r="A908" s="5">
        <v>46198</v>
      </c>
      <c r="B908" t="s">
        <v>60</v>
      </c>
      <c r="C908" t="str">
        <f t="shared" si="11"/>
        <v>Mädchen</v>
      </c>
    </row>
    <row r="909" spans="1:3" x14ac:dyDescent="0.25">
      <c r="A909" s="5">
        <v>46199</v>
      </c>
      <c r="B909" t="s">
        <v>60</v>
      </c>
      <c r="C909" t="str">
        <f t="shared" si="11"/>
        <v>Mädchen</v>
      </c>
    </row>
    <row r="910" spans="1:3" x14ac:dyDescent="0.25">
      <c r="A910" s="5">
        <v>46200</v>
      </c>
      <c r="B910" t="s">
        <v>61</v>
      </c>
      <c r="C910" t="str">
        <f t="shared" si="11"/>
        <v>Junge</v>
      </c>
    </row>
    <row r="911" spans="1:3" x14ac:dyDescent="0.25">
      <c r="A911" s="5">
        <v>46201</v>
      </c>
      <c r="B911" t="s">
        <v>61</v>
      </c>
      <c r="C911" t="str">
        <f t="shared" si="11"/>
        <v>Junge</v>
      </c>
    </row>
    <row r="912" spans="1:3" x14ac:dyDescent="0.25">
      <c r="A912" s="5">
        <v>46202</v>
      </c>
      <c r="B912" t="s">
        <v>61</v>
      </c>
      <c r="C912" t="str">
        <f t="shared" si="11"/>
        <v>Junge</v>
      </c>
    </row>
    <row r="913" spans="1:3" x14ac:dyDescent="0.25">
      <c r="A913" s="5">
        <v>46203</v>
      </c>
      <c r="B913" t="s">
        <v>62</v>
      </c>
      <c r="C913" t="str">
        <f t="shared" si="11"/>
        <v>Mädchen</v>
      </c>
    </row>
    <row r="914" spans="1:3" x14ac:dyDescent="0.25">
      <c r="A914" s="5">
        <v>46204</v>
      </c>
      <c r="B914" t="s">
        <v>62</v>
      </c>
      <c r="C914" t="str">
        <f t="shared" si="11"/>
        <v>Mädchen</v>
      </c>
    </row>
    <row r="915" spans="1:3" x14ac:dyDescent="0.25">
      <c r="A915" s="5">
        <v>46205</v>
      </c>
      <c r="B915" t="s">
        <v>63</v>
      </c>
      <c r="C915" t="str">
        <f t="shared" si="11"/>
        <v>Junge</v>
      </c>
    </row>
    <row r="916" spans="1:3" x14ac:dyDescent="0.25">
      <c r="A916" s="5">
        <v>46206</v>
      </c>
      <c r="B916" t="s">
        <v>63</v>
      </c>
      <c r="C916" t="str">
        <f t="shared" si="11"/>
        <v>Junge</v>
      </c>
    </row>
    <row r="917" spans="1:3" x14ac:dyDescent="0.25">
      <c r="A917" s="5">
        <v>46207</v>
      </c>
      <c r="B917" t="s">
        <v>63</v>
      </c>
      <c r="C917" t="str">
        <f t="shared" si="11"/>
        <v>Junge</v>
      </c>
    </row>
    <row r="918" spans="1:3" x14ac:dyDescent="0.25">
      <c r="A918" s="5">
        <v>46208</v>
      </c>
      <c r="B918" t="s">
        <v>64</v>
      </c>
      <c r="C918" t="str">
        <f t="shared" si="11"/>
        <v>Mädchen</v>
      </c>
    </row>
    <row r="919" spans="1:3" x14ac:dyDescent="0.25">
      <c r="A919" s="5">
        <v>46209</v>
      </c>
      <c r="B919" t="s">
        <v>64</v>
      </c>
      <c r="C919" t="str">
        <f t="shared" si="11"/>
        <v>Mädchen</v>
      </c>
    </row>
    <row r="920" spans="1:3" x14ac:dyDescent="0.25">
      <c r="A920" s="5">
        <v>46210</v>
      </c>
      <c r="B920" t="s">
        <v>53</v>
      </c>
      <c r="C920" t="str">
        <f t="shared" si="11"/>
        <v>Junge</v>
      </c>
    </row>
    <row r="921" spans="1:3" x14ac:dyDescent="0.25">
      <c r="A921" s="5">
        <v>46211</v>
      </c>
      <c r="B921" t="s">
        <v>53</v>
      </c>
      <c r="C921" t="str">
        <f t="shared" si="11"/>
        <v>Junge</v>
      </c>
    </row>
    <row r="922" spans="1:3" x14ac:dyDescent="0.25">
      <c r="A922" s="5">
        <v>46212</v>
      </c>
      <c r="B922" t="s">
        <v>54</v>
      </c>
      <c r="C922" t="str">
        <f t="shared" si="11"/>
        <v>Mädchen</v>
      </c>
    </row>
    <row r="923" spans="1:3" x14ac:dyDescent="0.25">
      <c r="A923" s="5">
        <v>46213</v>
      </c>
      <c r="B923" t="s">
        <v>54</v>
      </c>
      <c r="C923" t="str">
        <f t="shared" si="11"/>
        <v>Mädchen</v>
      </c>
    </row>
    <row r="924" spans="1:3" x14ac:dyDescent="0.25">
      <c r="A924" s="5">
        <v>46214</v>
      </c>
      <c r="B924" t="s">
        <v>55</v>
      </c>
      <c r="C924" t="str">
        <f t="shared" si="11"/>
        <v>Junge</v>
      </c>
    </row>
    <row r="925" spans="1:3" x14ac:dyDescent="0.25">
      <c r="A925" s="5">
        <v>46215</v>
      </c>
      <c r="B925" t="s">
        <v>55</v>
      </c>
      <c r="C925" t="str">
        <f t="shared" si="11"/>
        <v>Junge</v>
      </c>
    </row>
    <row r="926" spans="1:3" x14ac:dyDescent="0.25">
      <c r="A926" s="5">
        <v>46216</v>
      </c>
      <c r="B926" t="s">
        <v>56</v>
      </c>
      <c r="C926" t="str">
        <f t="shared" si="11"/>
        <v>Mädchen</v>
      </c>
    </row>
    <row r="927" spans="1:3" x14ac:dyDescent="0.25">
      <c r="A927" s="5">
        <v>46217</v>
      </c>
      <c r="B927" t="s">
        <v>56</v>
      </c>
      <c r="C927" t="str">
        <f t="shared" si="11"/>
        <v>Mädchen</v>
      </c>
    </row>
    <row r="928" spans="1:3" x14ac:dyDescent="0.25">
      <c r="A928" s="5">
        <v>46218</v>
      </c>
      <c r="B928" t="s">
        <v>57</v>
      </c>
      <c r="C928" t="str">
        <f t="shared" si="11"/>
        <v>Junge</v>
      </c>
    </row>
    <row r="929" spans="1:3" x14ac:dyDescent="0.25">
      <c r="A929" s="5">
        <v>46219</v>
      </c>
      <c r="B929" t="s">
        <v>57</v>
      </c>
      <c r="C929" t="str">
        <f t="shared" si="11"/>
        <v>Junge</v>
      </c>
    </row>
    <row r="930" spans="1:3" x14ac:dyDescent="0.25">
      <c r="A930" s="5">
        <v>46220</v>
      </c>
      <c r="B930" t="s">
        <v>57</v>
      </c>
      <c r="C930" t="str">
        <f t="shared" si="11"/>
        <v>Junge</v>
      </c>
    </row>
    <row r="931" spans="1:3" x14ac:dyDescent="0.25">
      <c r="A931" s="5">
        <v>46221</v>
      </c>
      <c r="B931" t="s">
        <v>58</v>
      </c>
      <c r="C931" t="str">
        <f t="shared" si="11"/>
        <v>Mädchen</v>
      </c>
    </row>
    <row r="932" spans="1:3" x14ac:dyDescent="0.25">
      <c r="A932" s="5">
        <v>46222</v>
      </c>
      <c r="B932" t="s">
        <v>58</v>
      </c>
      <c r="C932" t="str">
        <f t="shared" si="11"/>
        <v>Mädchen</v>
      </c>
    </row>
    <row r="933" spans="1:3" x14ac:dyDescent="0.25">
      <c r="A933" s="5">
        <v>46223</v>
      </c>
      <c r="B933" t="s">
        <v>59</v>
      </c>
      <c r="C933" t="str">
        <f t="shared" si="11"/>
        <v>Junge</v>
      </c>
    </row>
    <row r="934" spans="1:3" x14ac:dyDescent="0.25">
      <c r="A934" s="5">
        <v>46224</v>
      </c>
      <c r="B934" t="s">
        <v>59</v>
      </c>
      <c r="C934" t="str">
        <f t="shared" si="11"/>
        <v>Junge</v>
      </c>
    </row>
    <row r="935" spans="1:3" x14ac:dyDescent="0.25">
      <c r="A935" s="5">
        <v>46225</v>
      </c>
      <c r="B935" t="s">
        <v>60</v>
      </c>
      <c r="C935" t="str">
        <f t="shared" si="11"/>
        <v>Mädchen</v>
      </c>
    </row>
    <row r="936" spans="1:3" x14ac:dyDescent="0.25">
      <c r="A936" s="5">
        <v>46226</v>
      </c>
      <c r="B936" t="s">
        <v>60</v>
      </c>
      <c r="C936" t="str">
        <f t="shared" si="11"/>
        <v>Mädchen</v>
      </c>
    </row>
    <row r="937" spans="1:3" x14ac:dyDescent="0.25">
      <c r="A937" s="5">
        <v>46227</v>
      </c>
      <c r="B937" t="s">
        <v>60</v>
      </c>
      <c r="C937" t="str">
        <f t="shared" si="11"/>
        <v>Mädchen</v>
      </c>
    </row>
    <row r="938" spans="1:3" x14ac:dyDescent="0.25">
      <c r="A938" s="5">
        <v>46228</v>
      </c>
      <c r="B938" t="s">
        <v>61</v>
      </c>
      <c r="C938" t="str">
        <f t="shared" si="11"/>
        <v>Junge</v>
      </c>
    </row>
    <row r="939" spans="1:3" x14ac:dyDescent="0.25">
      <c r="A939" s="5">
        <v>46229</v>
      </c>
      <c r="B939" t="s">
        <v>61</v>
      </c>
      <c r="C939" t="str">
        <f t="shared" si="11"/>
        <v>Junge</v>
      </c>
    </row>
    <row r="940" spans="1:3" x14ac:dyDescent="0.25">
      <c r="A940" s="5">
        <v>46230</v>
      </c>
      <c r="B940" t="s">
        <v>62</v>
      </c>
      <c r="C940" t="str">
        <f t="shared" si="11"/>
        <v>Mädchen</v>
      </c>
    </row>
    <row r="941" spans="1:3" x14ac:dyDescent="0.25">
      <c r="A941" s="5">
        <v>46231</v>
      </c>
      <c r="B941" t="s">
        <v>62</v>
      </c>
      <c r="C941" t="str">
        <f t="shared" si="11"/>
        <v>Mädchen</v>
      </c>
    </row>
    <row r="942" spans="1:3" x14ac:dyDescent="0.25">
      <c r="A942" s="5">
        <v>46232</v>
      </c>
      <c r="B942" t="s">
        <v>62</v>
      </c>
      <c r="C942" t="str">
        <f t="shared" si="11"/>
        <v>Mädchen</v>
      </c>
    </row>
    <row r="943" spans="1:3" x14ac:dyDescent="0.25">
      <c r="A943" s="5">
        <v>46233</v>
      </c>
      <c r="B943" t="s">
        <v>63</v>
      </c>
      <c r="C943" t="str">
        <f t="shared" si="11"/>
        <v>Junge</v>
      </c>
    </row>
    <row r="944" spans="1:3" x14ac:dyDescent="0.25">
      <c r="A944" s="5">
        <v>46234</v>
      </c>
      <c r="B944" t="s">
        <v>63</v>
      </c>
      <c r="C944" t="str">
        <f t="shared" si="11"/>
        <v>Junge</v>
      </c>
    </row>
    <row r="945" spans="1:3" x14ac:dyDescent="0.25">
      <c r="A945" s="5">
        <v>46235</v>
      </c>
      <c r="B945" t="s">
        <v>64</v>
      </c>
      <c r="C945" t="str">
        <f t="shared" si="11"/>
        <v>Mädchen</v>
      </c>
    </row>
    <row r="946" spans="1:3" x14ac:dyDescent="0.25">
      <c r="A946" s="5">
        <v>46236</v>
      </c>
      <c r="B946" t="s">
        <v>64</v>
      </c>
      <c r="C946" t="str">
        <f t="shared" si="11"/>
        <v>Mädchen</v>
      </c>
    </row>
    <row r="947" spans="1:3" x14ac:dyDescent="0.25">
      <c r="A947" s="5">
        <v>46237</v>
      </c>
      <c r="B947" t="s">
        <v>53</v>
      </c>
      <c r="C947" t="str">
        <f t="shared" si="11"/>
        <v>Junge</v>
      </c>
    </row>
    <row r="948" spans="1:3" x14ac:dyDescent="0.25">
      <c r="A948" s="5">
        <v>46238</v>
      </c>
      <c r="B948" t="s">
        <v>53</v>
      </c>
      <c r="C948" t="str">
        <f t="shared" si="11"/>
        <v>Junge</v>
      </c>
    </row>
    <row r="949" spans="1:3" x14ac:dyDescent="0.25">
      <c r="A949" s="5">
        <v>46239</v>
      </c>
      <c r="B949" t="s">
        <v>53</v>
      </c>
      <c r="C949" t="str">
        <f t="shared" si="11"/>
        <v>Junge</v>
      </c>
    </row>
    <row r="950" spans="1:3" x14ac:dyDescent="0.25">
      <c r="A950" s="5">
        <v>46240</v>
      </c>
      <c r="B950" t="s">
        <v>54</v>
      </c>
      <c r="C950" t="str">
        <f t="shared" si="11"/>
        <v>Mädchen</v>
      </c>
    </row>
    <row r="951" spans="1:3" x14ac:dyDescent="0.25">
      <c r="A951" s="5">
        <v>46241</v>
      </c>
      <c r="B951" t="s">
        <v>54</v>
      </c>
      <c r="C951" t="str">
        <f t="shared" si="11"/>
        <v>Mädchen</v>
      </c>
    </row>
    <row r="952" spans="1:3" x14ac:dyDescent="0.25">
      <c r="A952" s="5">
        <v>46242</v>
      </c>
      <c r="B952" t="s">
        <v>55</v>
      </c>
      <c r="C952" t="str">
        <f t="shared" si="11"/>
        <v>Junge</v>
      </c>
    </row>
    <row r="953" spans="1:3" x14ac:dyDescent="0.25">
      <c r="A953" s="5">
        <v>46243</v>
      </c>
      <c r="B953" t="s">
        <v>55</v>
      </c>
      <c r="C953" t="str">
        <f t="shared" si="11"/>
        <v>Junge</v>
      </c>
    </row>
    <row r="954" spans="1:3" x14ac:dyDescent="0.25">
      <c r="A954" s="5">
        <v>46244</v>
      </c>
      <c r="B954" t="s">
        <v>56</v>
      </c>
      <c r="C954" t="str">
        <f t="shared" si="11"/>
        <v>Mädchen</v>
      </c>
    </row>
    <row r="955" spans="1:3" x14ac:dyDescent="0.25">
      <c r="A955" s="5">
        <v>46245</v>
      </c>
      <c r="B955" t="s">
        <v>56</v>
      </c>
      <c r="C955" t="str">
        <f t="shared" si="11"/>
        <v>Mädchen</v>
      </c>
    </row>
    <row r="956" spans="1:3" x14ac:dyDescent="0.25">
      <c r="A956" s="5">
        <v>46246</v>
      </c>
      <c r="B956" t="s">
        <v>57</v>
      </c>
      <c r="C956" t="str">
        <f t="shared" si="11"/>
        <v>Junge</v>
      </c>
    </row>
    <row r="957" spans="1:3" x14ac:dyDescent="0.25">
      <c r="A957" s="5">
        <v>46247</v>
      </c>
      <c r="B957" t="s">
        <v>57</v>
      </c>
      <c r="C957" t="str">
        <f t="shared" si="11"/>
        <v>Junge</v>
      </c>
    </row>
    <row r="958" spans="1:3" x14ac:dyDescent="0.25">
      <c r="A958" s="5">
        <v>46248</v>
      </c>
      <c r="B958" t="s">
        <v>58</v>
      </c>
      <c r="C958" t="str">
        <f t="shared" si="11"/>
        <v>Mädchen</v>
      </c>
    </row>
    <row r="959" spans="1:3" x14ac:dyDescent="0.25">
      <c r="A959" s="5">
        <v>46249</v>
      </c>
      <c r="B959" t="s">
        <v>58</v>
      </c>
      <c r="C959" t="str">
        <f t="shared" si="11"/>
        <v>Mädchen</v>
      </c>
    </row>
    <row r="960" spans="1:3" x14ac:dyDescent="0.25">
      <c r="A960" s="5">
        <v>46250</v>
      </c>
      <c r="B960" t="s">
        <v>59</v>
      </c>
      <c r="C960" t="str">
        <f t="shared" si="11"/>
        <v>Junge</v>
      </c>
    </row>
    <row r="961" spans="1:3" x14ac:dyDescent="0.25">
      <c r="A961" s="5">
        <v>46251</v>
      </c>
      <c r="B961" t="s">
        <v>59</v>
      </c>
      <c r="C961" t="str">
        <f t="shared" ref="C961:C1098" si="12">VLOOKUP(B961,$F$1:$G$13,2,0)</f>
        <v>Junge</v>
      </c>
    </row>
    <row r="962" spans="1:3" x14ac:dyDescent="0.25">
      <c r="A962" s="5">
        <v>46252</v>
      </c>
      <c r="B962" t="s">
        <v>60</v>
      </c>
      <c r="C962" t="str">
        <f t="shared" si="12"/>
        <v>Mädchen</v>
      </c>
    </row>
    <row r="963" spans="1:3" x14ac:dyDescent="0.25">
      <c r="A963" s="5">
        <v>46253</v>
      </c>
      <c r="B963" t="s">
        <v>60</v>
      </c>
      <c r="C963" t="str">
        <f t="shared" si="12"/>
        <v>Mädchen</v>
      </c>
    </row>
    <row r="964" spans="1:3" x14ac:dyDescent="0.25">
      <c r="A964" s="5">
        <v>46254</v>
      </c>
      <c r="B964" t="s">
        <v>60</v>
      </c>
      <c r="C964" t="str">
        <f t="shared" si="12"/>
        <v>Mädchen</v>
      </c>
    </row>
    <row r="965" spans="1:3" x14ac:dyDescent="0.25">
      <c r="A965" s="5">
        <v>46255</v>
      </c>
      <c r="B965" t="s">
        <v>61</v>
      </c>
      <c r="C965" t="str">
        <f t="shared" si="12"/>
        <v>Junge</v>
      </c>
    </row>
    <row r="966" spans="1:3" x14ac:dyDescent="0.25">
      <c r="A966" s="5">
        <v>46256</v>
      </c>
      <c r="B966" t="s">
        <v>61</v>
      </c>
      <c r="C966" t="str">
        <f t="shared" si="12"/>
        <v>Junge</v>
      </c>
    </row>
    <row r="967" spans="1:3" x14ac:dyDescent="0.25">
      <c r="A967" s="5">
        <v>46257</v>
      </c>
      <c r="B967" t="s">
        <v>62</v>
      </c>
      <c r="C967" t="str">
        <f t="shared" si="12"/>
        <v>Mädchen</v>
      </c>
    </row>
    <row r="968" spans="1:3" x14ac:dyDescent="0.25">
      <c r="A968" s="5">
        <v>46258</v>
      </c>
      <c r="B968" t="s">
        <v>62</v>
      </c>
      <c r="C968" t="str">
        <f t="shared" si="12"/>
        <v>Mädchen</v>
      </c>
    </row>
    <row r="969" spans="1:3" x14ac:dyDescent="0.25">
      <c r="A969" s="5">
        <v>46259</v>
      </c>
      <c r="B969" t="s">
        <v>62</v>
      </c>
      <c r="C969" t="str">
        <f t="shared" si="12"/>
        <v>Mädchen</v>
      </c>
    </row>
    <row r="970" spans="1:3" x14ac:dyDescent="0.25">
      <c r="A970" s="5">
        <v>46260</v>
      </c>
      <c r="B970" t="s">
        <v>63</v>
      </c>
      <c r="C970" t="str">
        <f t="shared" si="12"/>
        <v>Junge</v>
      </c>
    </row>
    <row r="971" spans="1:3" x14ac:dyDescent="0.25">
      <c r="A971" s="5">
        <v>46261</v>
      </c>
      <c r="B971" t="s">
        <v>63</v>
      </c>
      <c r="C971" t="str">
        <f t="shared" si="12"/>
        <v>Junge</v>
      </c>
    </row>
    <row r="972" spans="1:3" x14ac:dyDescent="0.25">
      <c r="A972" s="5">
        <v>46262</v>
      </c>
      <c r="B972" t="s">
        <v>64</v>
      </c>
      <c r="C972" t="str">
        <f t="shared" si="12"/>
        <v>Mädchen</v>
      </c>
    </row>
    <row r="973" spans="1:3" x14ac:dyDescent="0.25">
      <c r="A973" s="5">
        <v>46263</v>
      </c>
      <c r="B973" t="s">
        <v>64</v>
      </c>
      <c r="C973" t="str">
        <f t="shared" si="12"/>
        <v>Mädchen</v>
      </c>
    </row>
    <row r="974" spans="1:3" x14ac:dyDescent="0.25">
      <c r="A974" s="5">
        <v>46264</v>
      </c>
      <c r="B974" t="s">
        <v>64</v>
      </c>
      <c r="C974" t="str">
        <f t="shared" si="12"/>
        <v>Mädchen</v>
      </c>
    </row>
    <row r="975" spans="1:3" x14ac:dyDescent="0.25">
      <c r="A975" s="5">
        <v>46265</v>
      </c>
      <c r="B975" t="s">
        <v>53</v>
      </c>
      <c r="C975" t="str">
        <f t="shared" si="12"/>
        <v>Junge</v>
      </c>
    </row>
    <row r="976" spans="1:3" x14ac:dyDescent="0.25">
      <c r="A976" s="5">
        <v>46266</v>
      </c>
      <c r="B976" t="s">
        <v>53</v>
      </c>
      <c r="C976" t="str">
        <f t="shared" si="12"/>
        <v>Junge</v>
      </c>
    </row>
    <row r="977" spans="1:3" x14ac:dyDescent="0.25">
      <c r="A977" s="5">
        <v>46267</v>
      </c>
      <c r="B977" t="s">
        <v>54</v>
      </c>
      <c r="C977" t="str">
        <f t="shared" si="12"/>
        <v>Mädchen</v>
      </c>
    </row>
    <row r="978" spans="1:3" x14ac:dyDescent="0.25">
      <c r="A978" s="5">
        <v>46268</v>
      </c>
      <c r="B978" t="s">
        <v>54</v>
      </c>
      <c r="C978" t="str">
        <f t="shared" si="12"/>
        <v>Mädchen</v>
      </c>
    </row>
    <row r="979" spans="1:3" x14ac:dyDescent="0.25">
      <c r="A979" s="5">
        <v>46269</v>
      </c>
      <c r="B979" t="s">
        <v>55</v>
      </c>
      <c r="C979" t="str">
        <f t="shared" si="12"/>
        <v>Junge</v>
      </c>
    </row>
    <row r="980" spans="1:3" x14ac:dyDescent="0.25">
      <c r="A980" s="5">
        <v>46270</v>
      </c>
      <c r="B980" t="s">
        <v>55</v>
      </c>
      <c r="C980" t="str">
        <f t="shared" si="12"/>
        <v>Junge</v>
      </c>
    </row>
    <row r="981" spans="1:3" x14ac:dyDescent="0.25">
      <c r="A981" s="5">
        <v>46271</v>
      </c>
      <c r="B981" t="s">
        <v>56</v>
      </c>
      <c r="C981" t="str">
        <f t="shared" si="12"/>
        <v>Mädchen</v>
      </c>
    </row>
    <row r="982" spans="1:3" x14ac:dyDescent="0.25">
      <c r="A982" s="5">
        <v>46272</v>
      </c>
      <c r="B982" t="s">
        <v>56</v>
      </c>
      <c r="C982" t="str">
        <f t="shared" si="12"/>
        <v>Mädchen</v>
      </c>
    </row>
    <row r="983" spans="1:3" x14ac:dyDescent="0.25">
      <c r="A983" s="5">
        <v>46273</v>
      </c>
      <c r="B983" t="s">
        <v>57</v>
      </c>
      <c r="C983" t="str">
        <f t="shared" si="12"/>
        <v>Junge</v>
      </c>
    </row>
    <row r="984" spans="1:3" x14ac:dyDescent="0.25">
      <c r="A984" s="5">
        <v>46274</v>
      </c>
      <c r="B984" t="s">
        <v>57</v>
      </c>
      <c r="C984" t="str">
        <f t="shared" si="12"/>
        <v>Junge</v>
      </c>
    </row>
    <row r="985" spans="1:3" x14ac:dyDescent="0.25">
      <c r="A985" s="5">
        <v>46275</v>
      </c>
      <c r="B985" t="s">
        <v>58</v>
      </c>
      <c r="C985" t="str">
        <f t="shared" si="12"/>
        <v>Mädchen</v>
      </c>
    </row>
    <row r="986" spans="1:3" x14ac:dyDescent="0.25">
      <c r="A986" s="5">
        <v>46276</v>
      </c>
      <c r="B986" t="s">
        <v>58</v>
      </c>
      <c r="C986" t="str">
        <f t="shared" si="12"/>
        <v>Mädchen</v>
      </c>
    </row>
    <row r="987" spans="1:3" x14ac:dyDescent="0.25">
      <c r="A987" s="5">
        <v>46277</v>
      </c>
      <c r="B987" t="s">
        <v>58</v>
      </c>
      <c r="C987" t="str">
        <f t="shared" si="12"/>
        <v>Mädchen</v>
      </c>
    </row>
    <row r="988" spans="1:3" x14ac:dyDescent="0.25">
      <c r="A988" s="5">
        <v>46278</v>
      </c>
      <c r="B988" t="s">
        <v>59</v>
      </c>
      <c r="C988" t="str">
        <f t="shared" si="12"/>
        <v>Junge</v>
      </c>
    </row>
    <row r="989" spans="1:3" x14ac:dyDescent="0.25">
      <c r="A989" s="5">
        <v>46279</v>
      </c>
      <c r="B989" t="s">
        <v>59</v>
      </c>
      <c r="C989" t="str">
        <f t="shared" si="12"/>
        <v>Junge</v>
      </c>
    </row>
    <row r="990" spans="1:3" x14ac:dyDescent="0.25">
      <c r="A990" s="5">
        <v>46280</v>
      </c>
      <c r="B990" t="s">
        <v>60</v>
      </c>
      <c r="C990" t="str">
        <f t="shared" si="12"/>
        <v>Mädchen</v>
      </c>
    </row>
    <row r="991" spans="1:3" x14ac:dyDescent="0.25">
      <c r="A991" s="5">
        <v>46281</v>
      </c>
      <c r="B991" t="s">
        <v>60</v>
      </c>
      <c r="C991" t="str">
        <f t="shared" si="12"/>
        <v>Mädchen</v>
      </c>
    </row>
    <row r="992" spans="1:3" x14ac:dyDescent="0.25">
      <c r="A992" s="5">
        <v>46282</v>
      </c>
      <c r="B992" t="s">
        <v>61</v>
      </c>
      <c r="C992" t="str">
        <f t="shared" si="12"/>
        <v>Junge</v>
      </c>
    </row>
    <row r="993" spans="1:3" x14ac:dyDescent="0.25">
      <c r="A993" s="5">
        <v>46283</v>
      </c>
      <c r="B993" t="s">
        <v>61</v>
      </c>
      <c r="C993" t="str">
        <f t="shared" si="12"/>
        <v>Junge</v>
      </c>
    </row>
    <row r="994" spans="1:3" x14ac:dyDescent="0.25">
      <c r="A994" s="5">
        <v>46284</v>
      </c>
      <c r="B994" t="s">
        <v>61</v>
      </c>
      <c r="C994" t="str">
        <f t="shared" si="12"/>
        <v>Junge</v>
      </c>
    </row>
    <row r="995" spans="1:3" x14ac:dyDescent="0.25">
      <c r="A995" s="5">
        <v>46285</v>
      </c>
      <c r="B995" t="s">
        <v>62</v>
      </c>
      <c r="C995" t="str">
        <f t="shared" si="12"/>
        <v>Mädchen</v>
      </c>
    </row>
    <row r="996" spans="1:3" x14ac:dyDescent="0.25">
      <c r="A996" s="5">
        <v>46286</v>
      </c>
      <c r="B996" t="s">
        <v>62</v>
      </c>
      <c r="C996" t="str">
        <f t="shared" si="12"/>
        <v>Mädchen</v>
      </c>
    </row>
    <row r="997" spans="1:3" x14ac:dyDescent="0.25">
      <c r="A997" s="5">
        <v>46287</v>
      </c>
      <c r="B997" t="s">
        <v>63</v>
      </c>
      <c r="C997" t="str">
        <f t="shared" si="12"/>
        <v>Junge</v>
      </c>
    </row>
    <row r="998" spans="1:3" x14ac:dyDescent="0.25">
      <c r="A998" s="5">
        <v>46288</v>
      </c>
      <c r="B998" t="s">
        <v>63</v>
      </c>
      <c r="C998" t="str">
        <f t="shared" si="12"/>
        <v>Junge</v>
      </c>
    </row>
    <row r="999" spans="1:3" x14ac:dyDescent="0.25">
      <c r="A999" s="5">
        <v>46289</v>
      </c>
      <c r="B999" t="s">
        <v>63</v>
      </c>
      <c r="C999" t="str">
        <f t="shared" si="12"/>
        <v>Junge</v>
      </c>
    </row>
    <row r="1000" spans="1:3" x14ac:dyDescent="0.25">
      <c r="A1000" s="5">
        <v>46290</v>
      </c>
      <c r="B1000" t="s">
        <v>64</v>
      </c>
      <c r="C1000" t="str">
        <f t="shared" si="12"/>
        <v>Mädchen</v>
      </c>
    </row>
    <row r="1001" spans="1:3" x14ac:dyDescent="0.25">
      <c r="A1001" s="5">
        <v>46291</v>
      </c>
      <c r="B1001" t="s">
        <v>64</v>
      </c>
      <c r="C1001" t="str">
        <f t="shared" si="12"/>
        <v>Mädchen</v>
      </c>
    </row>
    <row r="1002" spans="1:3" x14ac:dyDescent="0.25">
      <c r="A1002" s="5">
        <v>46292</v>
      </c>
      <c r="B1002" t="s">
        <v>53</v>
      </c>
      <c r="C1002" t="str">
        <f t="shared" si="12"/>
        <v>Junge</v>
      </c>
    </row>
    <row r="1003" spans="1:3" x14ac:dyDescent="0.25">
      <c r="A1003" s="5">
        <v>46293</v>
      </c>
      <c r="B1003" t="s">
        <v>53</v>
      </c>
      <c r="C1003" t="str">
        <f t="shared" si="12"/>
        <v>Junge</v>
      </c>
    </row>
    <row r="1004" spans="1:3" x14ac:dyDescent="0.25">
      <c r="A1004" s="5">
        <v>46294</v>
      </c>
      <c r="B1004" t="s">
        <v>54</v>
      </c>
      <c r="C1004" t="str">
        <f t="shared" si="12"/>
        <v>Mädchen</v>
      </c>
    </row>
    <row r="1005" spans="1:3" x14ac:dyDescent="0.25">
      <c r="A1005" s="5">
        <v>46295</v>
      </c>
      <c r="B1005" t="s">
        <v>54</v>
      </c>
      <c r="C1005" t="str">
        <f t="shared" si="12"/>
        <v>Mädchen</v>
      </c>
    </row>
    <row r="1006" spans="1:3" x14ac:dyDescent="0.25">
      <c r="A1006" s="5">
        <v>46296</v>
      </c>
      <c r="B1006" t="s">
        <v>55</v>
      </c>
      <c r="C1006" t="str">
        <f t="shared" si="12"/>
        <v>Junge</v>
      </c>
    </row>
    <row r="1007" spans="1:3" x14ac:dyDescent="0.25">
      <c r="A1007" s="5">
        <v>46297</v>
      </c>
      <c r="B1007" t="s">
        <v>55</v>
      </c>
      <c r="C1007" t="str">
        <f t="shared" si="12"/>
        <v>Junge</v>
      </c>
    </row>
    <row r="1008" spans="1:3" x14ac:dyDescent="0.25">
      <c r="A1008" s="5">
        <v>46298</v>
      </c>
      <c r="B1008" t="s">
        <v>56</v>
      </c>
      <c r="C1008" t="str">
        <f t="shared" si="12"/>
        <v>Mädchen</v>
      </c>
    </row>
    <row r="1009" spans="1:3" x14ac:dyDescent="0.25">
      <c r="A1009" s="5">
        <v>46299</v>
      </c>
      <c r="B1009" t="s">
        <v>56</v>
      </c>
      <c r="C1009" t="str">
        <f t="shared" si="12"/>
        <v>Mädchen</v>
      </c>
    </row>
    <row r="1010" spans="1:3" x14ac:dyDescent="0.25">
      <c r="A1010" s="5">
        <v>46300</v>
      </c>
      <c r="B1010" t="s">
        <v>57</v>
      </c>
      <c r="C1010" t="str">
        <f t="shared" si="12"/>
        <v>Junge</v>
      </c>
    </row>
    <row r="1011" spans="1:3" x14ac:dyDescent="0.25">
      <c r="A1011" s="5">
        <v>46301</v>
      </c>
      <c r="B1011" t="s">
        <v>57</v>
      </c>
      <c r="C1011" t="str">
        <f t="shared" si="12"/>
        <v>Junge</v>
      </c>
    </row>
    <row r="1012" spans="1:3" x14ac:dyDescent="0.25">
      <c r="A1012" s="5">
        <v>46302</v>
      </c>
      <c r="B1012" t="s">
        <v>57</v>
      </c>
      <c r="C1012" t="str">
        <f t="shared" si="12"/>
        <v>Junge</v>
      </c>
    </row>
    <row r="1013" spans="1:3" x14ac:dyDescent="0.25">
      <c r="A1013" s="5">
        <v>46303</v>
      </c>
      <c r="B1013" t="s">
        <v>58</v>
      </c>
      <c r="C1013" t="str">
        <f t="shared" si="12"/>
        <v>Mädchen</v>
      </c>
    </row>
    <row r="1014" spans="1:3" x14ac:dyDescent="0.25">
      <c r="A1014" s="5">
        <v>46304</v>
      </c>
      <c r="B1014" t="s">
        <v>58</v>
      </c>
      <c r="C1014" t="str">
        <f t="shared" si="12"/>
        <v>Mädchen</v>
      </c>
    </row>
    <row r="1015" spans="1:3" x14ac:dyDescent="0.25">
      <c r="A1015" s="5">
        <v>46305</v>
      </c>
      <c r="B1015" t="s">
        <v>59</v>
      </c>
      <c r="C1015" t="str">
        <f t="shared" si="12"/>
        <v>Junge</v>
      </c>
    </row>
    <row r="1016" spans="1:3" x14ac:dyDescent="0.25">
      <c r="A1016" s="5">
        <v>46306</v>
      </c>
      <c r="B1016" t="s">
        <v>59</v>
      </c>
      <c r="C1016" t="str">
        <f t="shared" si="12"/>
        <v>Junge</v>
      </c>
    </row>
    <row r="1017" spans="1:3" x14ac:dyDescent="0.25">
      <c r="A1017" s="5">
        <v>46307</v>
      </c>
      <c r="B1017" t="s">
        <v>60</v>
      </c>
      <c r="C1017" t="str">
        <f t="shared" si="12"/>
        <v>Mädchen</v>
      </c>
    </row>
    <row r="1018" spans="1:3" x14ac:dyDescent="0.25">
      <c r="A1018" s="5">
        <v>46308</v>
      </c>
      <c r="B1018" t="s">
        <v>60</v>
      </c>
      <c r="C1018" t="str">
        <f t="shared" si="12"/>
        <v>Mädchen</v>
      </c>
    </row>
    <row r="1019" spans="1:3" x14ac:dyDescent="0.25">
      <c r="A1019" s="5">
        <v>46309</v>
      </c>
      <c r="B1019" t="s">
        <v>60</v>
      </c>
      <c r="C1019" t="str">
        <f t="shared" si="12"/>
        <v>Mädchen</v>
      </c>
    </row>
    <row r="1020" spans="1:3" x14ac:dyDescent="0.25">
      <c r="A1020" s="5">
        <v>46310</v>
      </c>
      <c r="B1020" t="s">
        <v>61</v>
      </c>
      <c r="C1020" t="str">
        <f t="shared" si="12"/>
        <v>Junge</v>
      </c>
    </row>
    <row r="1021" spans="1:3" x14ac:dyDescent="0.25">
      <c r="A1021" s="5">
        <v>46311</v>
      </c>
      <c r="B1021" t="s">
        <v>61</v>
      </c>
      <c r="C1021" t="str">
        <f t="shared" si="12"/>
        <v>Junge</v>
      </c>
    </row>
    <row r="1022" spans="1:3" x14ac:dyDescent="0.25">
      <c r="A1022" s="5">
        <v>46312</v>
      </c>
      <c r="B1022" t="s">
        <v>62</v>
      </c>
      <c r="C1022" t="str">
        <f t="shared" si="12"/>
        <v>Mädchen</v>
      </c>
    </row>
    <row r="1023" spans="1:3" x14ac:dyDescent="0.25">
      <c r="A1023" s="5">
        <v>46313</v>
      </c>
      <c r="B1023" t="s">
        <v>62</v>
      </c>
      <c r="C1023" t="str">
        <f t="shared" si="12"/>
        <v>Mädchen</v>
      </c>
    </row>
    <row r="1024" spans="1:3" x14ac:dyDescent="0.25">
      <c r="A1024" s="5">
        <v>46314</v>
      </c>
      <c r="B1024" t="s">
        <v>62</v>
      </c>
      <c r="C1024" t="str">
        <f t="shared" si="12"/>
        <v>Mädchen</v>
      </c>
    </row>
    <row r="1025" spans="1:3" x14ac:dyDescent="0.25">
      <c r="A1025" s="5">
        <v>46315</v>
      </c>
      <c r="B1025" t="s">
        <v>63</v>
      </c>
      <c r="C1025" t="str">
        <f t="shared" si="12"/>
        <v>Junge</v>
      </c>
    </row>
    <row r="1026" spans="1:3" x14ac:dyDescent="0.25">
      <c r="A1026" s="5">
        <v>46316</v>
      </c>
      <c r="B1026" t="s">
        <v>63</v>
      </c>
      <c r="C1026" t="str">
        <f t="shared" si="12"/>
        <v>Junge</v>
      </c>
    </row>
    <row r="1027" spans="1:3" x14ac:dyDescent="0.25">
      <c r="A1027" s="5">
        <v>46317</v>
      </c>
      <c r="B1027" t="s">
        <v>64</v>
      </c>
      <c r="C1027" t="str">
        <f t="shared" si="12"/>
        <v>Mädchen</v>
      </c>
    </row>
    <row r="1028" spans="1:3" x14ac:dyDescent="0.25">
      <c r="A1028" s="5">
        <v>46318</v>
      </c>
      <c r="B1028" t="s">
        <v>64</v>
      </c>
      <c r="C1028" t="str">
        <f t="shared" si="12"/>
        <v>Mädchen</v>
      </c>
    </row>
    <row r="1029" spans="1:3" x14ac:dyDescent="0.25">
      <c r="A1029" s="5">
        <v>46319</v>
      </c>
      <c r="B1029" t="s">
        <v>53</v>
      </c>
      <c r="C1029" t="str">
        <f t="shared" si="12"/>
        <v>Junge</v>
      </c>
    </row>
    <row r="1030" spans="1:3" x14ac:dyDescent="0.25">
      <c r="A1030" s="5">
        <v>46320</v>
      </c>
      <c r="B1030" t="s">
        <v>53</v>
      </c>
      <c r="C1030" t="str">
        <f t="shared" si="12"/>
        <v>Junge</v>
      </c>
    </row>
    <row r="1031" spans="1:3" x14ac:dyDescent="0.25">
      <c r="A1031" s="5">
        <v>46321</v>
      </c>
      <c r="B1031" t="s">
        <v>53</v>
      </c>
      <c r="C1031" t="str">
        <f t="shared" si="12"/>
        <v>Junge</v>
      </c>
    </row>
    <row r="1032" spans="1:3" x14ac:dyDescent="0.25">
      <c r="A1032" s="5">
        <v>46322</v>
      </c>
      <c r="B1032" t="s">
        <v>54</v>
      </c>
      <c r="C1032" t="str">
        <f t="shared" si="12"/>
        <v>Mädchen</v>
      </c>
    </row>
    <row r="1033" spans="1:3" x14ac:dyDescent="0.25">
      <c r="A1033" s="5">
        <v>46323</v>
      </c>
      <c r="B1033" t="s">
        <v>54</v>
      </c>
      <c r="C1033" t="str">
        <f t="shared" si="12"/>
        <v>Mädchen</v>
      </c>
    </row>
    <row r="1034" spans="1:3" x14ac:dyDescent="0.25">
      <c r="A1034" s="5">
        <v>46324</v>
      </c>
      <c r="B1034" t="s">
        <v>55</v>
      </c>
      <c r="C1034" t="str">
        <f t="shared" si="12"/>
        <v>Junge</v>
      </c>
    </row>
    <row r="1035" spans="1:3" x14ac:dyDescent="0.25">
      <c r="A1035" s="5">
        <v>46325</v>
      </c>
      <c r="B1035" t="s">
        <v>55</v>
      </c>
      <c r="C1035" t="str">
        <f t="shared" si="12"/>
        <v>Junge</v>
      </c>
    </row>
    <row r="1036" spans="1:3" x14ac:dyDescent="0.25">
      <c r="A1036" s="5">
        <v>46326</v>
      </c>
      <c r="B1036" t="s">
        <v>56</v>
      </c>
      <c r="C1036" t="str">
        <f t="shared" si="12"/>
        <v>Mädchen</v>
      </c>
    </row>
    <row r="1037" spans="1:3" x14ac:dyDescent="0.25">
      <c r="A1037" s="5">
        <v>46327</v>
      </c>
      <c r="B1037" t="s">
        <v>56</v>
      </c>
      <c r="C1037" t="str">
        <f t="shared" si="12"/>
        <v>Mädchen</v>
      </c>
    </row>
    <row r="1038" spans="1:3" x14ac:dyDescent="0.25">
      <c r="A1038" s="5">
        <v>46328</v>
      </c>
      <c r="B1038" t="s">
        <v>57</v>
      </c>
      <c r="C1038" t="str">
        <f t="shared" si="12"/>
        <v>Junge</v>
      </c>
    </row>
    <row r="1039" spans="1:3" x14ac:dyDescent="0.25">
      <c r="A1039" s="5">
        <v>46329</v>
      </c>
      <c r="B1039" t="s">
        <v>57</v>
      </c>
      <c r="C1039" t="str">
        <f t="shared" si="12"/>
        <v>Junge</v>
      </c>
    </row>
    <row r="1040" spans="1:3" x14ac:dyDescent="0.25">
      <c r="A1040" s="5">
        <v>46330</v>
      </c>
      <c r="B1040" t="s">
        <v>58</v>
      </c>
      <c r="C1040" t="str">
        <f t="shared" si="12"/>
        <v>Mädchen</v>
      </c>
    </row>
    <row r="1041" spans="1:3" x14ac:dyDescent="0.25">
      <c r="A1041" s="5">
        <v>46331</v>
      </c>
      <c r="B1041" t="s">
        <v>58</v>
      </c>
      <c r="C1041" t="str">
        <f t="shared" si="12"/>
        <v>Mädchen</v>
      </c>
    </row>
    <row r="1042" spans="1:3" x14ac:dyDescent="0.25">
      <c r="A1042" s="5">
        <v>46332</v>
      </c>
      <c r="B1042" t="s">
        <v>59</v>
      </c>
      <c r="C1042" t="str">
        <f t="shared" si="12"/>
        <v>Junge</v>
      </c>
    </row>
    <row r="1043" spans="1:3" x14ac:dyDescent="0.25">
      <c r="A1043" s="5">
        <v>46333</v>
      </c>
      <c r="B1043" t="s">
        <v>59</v>
      </c>
      <c r="C1043" t="str">
        <f t="shared" si="12"/>
        <v>Junge</v>
      </c>
    </row>
    <row r="1044" spans="1:3" x14ac:dyDescent="0.25">
      <c r="A1044" s="5">
        <v>46334</v>
      </c>
      <c r="B1044" t="s">
        <v>60</v>
      </c>
      <c r="C1044" t="str">
        <f t="shared" si="12"/>
        <v>Mädchen</v>
      </c>
    </row>
    <row r="1045" spans="1:3" x14ac:dyDescent="0.25">
      <c r="A1045" s="5">
        <v>46335</v>
      </c>
      <c r="B1045" t="s">
        <v>60</v>
      </c>
      <c r="C1045" t="str">
        <f t="shared" si="12"/>
        <v>Mädchen</v>
      </c>
    </row>
    <row r="1046" spans="1:3" x14ac:dyDescent="0.25">
      <c r="A1046" s="5">
        <v>46336</v>
      </c>
      <c r="B1046" t="s">
        <v>60</v>
      </c>
      <c r="C1046" t="str">
        <f t="shared" si="12"/>
        <v>Mädchen</v>
      </c>
    </row>
    <row r="1047" spans="1:3" x14ac:dyDescent="0.25">
      <c r="A1047" s="5">
        <v>46337</v>
      </c>
      <c r="B1047" t="s">
        <v>61</v>
      </c>
      <c r="C1047" t="str">
        <f t="shared" si="12"/>
        <v>Junge</v>
      </c>
    </row>
    <row r="1048" spans="1:3" x14ac:dyDescent="0.25">
      <c r="A1048" s="5">
        <v>46338</v>
      </c>
      <c r="B1048" t="s">
        <v>61</v>
      </c>
      <c r="C1048" t="str">
        <f t="shared" si="12"/>
        <v>Junge</v>
      </c>
    </row>
    <row r="1049" spans="1:3" x14ac:dyDescent="0.25">
      <c r="A1049" s="5">
        <v>46339</v>
      </c>
      <c r="B1049" t="s">
        <v>62</v>
      </c>
      <c r="C1049" t="str">
        <f t="shared" si="12"/>
        <v>Mädchen</v>
      </c>
    </row>
    <row r="1050" spans="1:3" x14ac:dyDescent="0.25">
      <c r="A1050" s="5">
        <v>46340</v>
      </c>
      <c r="B1050" t="s">
        <v>62</v>
      </c>
      <c r="C1050" t="str">
        <f t="shared" si="12"/>
        <v>Mädchen</v>
      </c>
    </row>
    <row r="1051" spans="1:3" x14ac:dyDescent="0.25">
      <c r="A1051" s="5">
        <v>46341</v>
      </c>
      <c r="B1051" t="s">
        <v>62</v>
      </c>
      <c r="C1051" t="str">
        <f t="shared" si="12"/>
        <v>Mädchen</v>
      </c>
    </row>
    <row r="1052" spans="1:3" x14ac:dyDescent="0.25">
      <c r="A1052" s="5">
        <v>46342</v>
      </c>
      <c r="B1052" t="s">
        <v>63</v>
      </c>
      <c r="C1052" t="str">
        <f t="shared" si="12"/>
        <v>Junge</v>
      </c>
    </row>
    <row r="1053" spans="1:3" x14ac:dyDescent="0.25">
      <c r="A1053" s="5">
        <v>46343</v>
      </c>
      <c r="B1053" t="s">
        <v>63</v>
      </c>
      <c r="C1053" t="str">
        <f t="shared" si="12"/>
        <v>Junge</v>
      </c>
    </row>
    <row r="1054" spans="1:3" x14ac:dyDescent="0.25">
      <c r="A1054" s="5">
        <v>46344</v>
      </c>
      <c r="B1054" t="s">
        <v>64</v>
      </c>
      <c r="C1054" t="str">
        <f t="shared" si="12"/>
        <v>Mädchen</v>
      </c>
    </row>
    <row r="1055" spans="1:3" x14ac:dyDescent="0.25">
      <c r="A1055" s="5">
        <v>46345</v>
      </c>
      <c r="B1055" t="s">
        <v>64</v>
      </c>
      <c r="C1055" t="str">
        <f t="shared" si="12"/>
        <v>Mädchen</v>
      </c>
    </row>
    <row r="1056" spans="1:3" x14ac:dyDescent="0.25">
      <c r="A1056" s="5">
        <v>46346</v>
      </c>
      <c r="B1056" t="s">
        <v>64</v>
      </c>
      <c r="C1056" t="str">
        <f t="shared" si="12"/>
        <v>Mädchen</v>
      </c>
    </row>
    <row r="1057" spans="1:3" x14ac:dyDescent="0.25">
      <c r="A1057" s="5">
        <v>46347</v>
      </c>
      <c r="B1057" t="s">
        <v>53</v>
      </c>
      <c r="C1057" t="str">
        <f t="shared" si="12"/>
        <v>Junge</v>
      </c>
    </row>
    <row r="1058" spans="1:3" x14ac:dyDescent="0.25">
      <c r="A1058" s="5">
        <v>46348</v>
      </c>
      <c r="B1058" t="s">
        <v>53</v>
      </c>
      <c r="C1058" t="str">
        <f t="shared" si="12"/>
        <v>Junge</v>
      </c>
    </row>
    <row r="1059" spans="1:3" x14ac:dyDescent="0.25">
      <c r="A1059" s="5">
        <v>46349</v>
      </c>
      <c r="B1059" t="s">
        <v>54</v>
      </c>
      <c r="C1059" t="str">
        <f t="shared" si="12"/>
        <v>Mädchen</v>
      </c>
    </row>
    <row r="1060" spans="1:3" x14ac:dyDescent="0.25">
      <c r="A1060" s="5">
        <v>46350</v>
      </c>
      <c r="B1060" t="s">
        <v>54</v>
      </c>
      <c r="C1060" t="str">
        <f t="shared" si="12"/>
        <v>Mädchen</v>
      </c>
    </row>
    <row r="1061" spans="1:3" x14ac:dyDescent="0.25">
      <c r="A1061" s="5">
        <v>46351</v>
      </c>
      <c r="B1061" t="s">
        <v>55</v>
      </c>
      <c r="C1061" t="str">
        <f t="shared" si="12"/>
        <v>Junge</v>
      </c>
    </row>
    <row r="1062" spans="1:3" x14ac:dyDescent="0.25">
      <c r="A1062" s="5">
        <v>46352</v>
      </c>
      <c r="B1062" t="s">
        <v>55</v>
      </c>
      <c r="C1062" t="str">
        <f t="shared" si="12"/>
        <v>Junge</v>
      </c>
    </row>
    <row r="1063" spans="1:3" x14ac:dyDescent="0.25">
      <c r="A1063" s="5">
        <v>46353</v>
      </c>
      <c r="B1063" t="s">
        <v>56</v>
      </c>
      <c r="C1063" t="str">
        <f t="shared" si="12"/>
        <v>Mädchen</v>
      </c>
    </row>
    <row r="1064" spans="1:3" x14ac:dyDescent="0.25">
      <c r="A1064" s="5">
        <v>46354</v>
      </c>
      <c r="B1064" t="s">
        <v>56</v>
      </c>
      <c r="C1064" t="str">
        <f t="shared" si="12"/>
        <v>Mädchen</v>
      </c>
    </row>
    <row r="1065" spans="1:3" x14ac:dyDescent="0.25">
      <c r="A1065" s="5">
        <v>46355</v>
      </c>
      <c r="B1065" t="s">
        <v>57</v>
      </c>
      <c r="C1065" t="str">
        <f t="shared" si="12"/>
        <v>Junge</v>
      </c>
    </row>
    <row r="1066" spans="1:3" x14ac:dyDescent="0.25">
      <c r="A1066" s="5">
        <v>46356</v>
      </c>
      <c r="B1066" t="s">
        <v>57</v>
      </c>
      <c r="C1066" t="str">
        <f t="shared" si="12"/>
        <v>Junge</v>
      </c>
    </row>
    <row r="1067" spans="1:3" x14ac:dyDescent="0.25">
      <c r="A1067" s="5">
        <v>46357</v>
      </c>
      <c r="B1067" t="s">
        <v>58</v>
      </c>
      <c r="C1067" t="str">
        <f t="shared" si="12"/>
        <v>Mädchen</v>
      </c>
    </row>
    <row r="1068" spans="1:3" x14ac:dyDescent="0.25">
      <c r="A1068" s="5">
        <v>46358</v>
      </c>
      <c r="B1068" t="s">
        <v>58</v>
      </c>
      <c r="C1068" t="str">
        <f t="shared" si="12"/>
        <v>Mädchen</v>
      </c>
    </row>
    <row r="1069" spans="1:3" x14ac:dyDescent="0.25">
      <c r="A1069" s="5">
        <v>46359</v>
      </c>
      <c r="B1069" t="s">
        <v>59</v>
      </c>
      <c r="C1069" t="str">
        <f t="shared" si="12"/>
        <v>Junge</v>
      </c>
    </row>
    <row r="1070" spans="1:3" x14ac:dyDescent="0.25">
      <c r="A1070" s="5">
        <v>46360</v>
      </c>
      <c r="B1070" t="s">
        <v>59</v>
      </c>
      <c r="C1070" t="str">
        <f t="shared" si="12"/>
        <v>Junge</v>
      </c>
    </row>
    <row r="1071" spans="1:3" x14ac:dyDescent="0.25">
      <c r="A1071" s="5">
        <v>46361</v>
      </c>
      <c r="B1071" t="s">
        <v>59</v>
      </c>
      <c r="C1071" t="str">
        <f t="shared" si="12"/>
        <v>Junge</v>
      </c>
    </row>
    <row r="1072" spans="1:3" x14ac:dyDescent="0.25">
      <c r="A1072" s="5">
        <v>46362</v>
      </c>
      <c r="B1072" t="s">
        <v>60</v>
      </c>
      <c r="C1072" t="str">
        <f t="shared" si="12"/>
        <v>Mädchen</v>
      </c>
    </row>
    <row r="1073" spans="1:3" x14ac:dyDescent="0.25">
      <c r="A1073" s="5">
        <v>46363</v>
      </c>
      <c r="B1073" t="s">
        <v>60</v>
      </c>
      <c r="C1073" t="str">
        <f t="shared" si="12"/>
        <v>Mädchen</v>
      </c>
    </row>
    <row r="1074" spans="1:3" x14ac:dyDescent="0.25">
      <c r="A1074" s="5">
        <v>46364</v>
      </c>
      <c r="B1074" t="s">
        <v>61</v>
      </c>
      <c r="C1074" t="str">
        <f t="shared" si="12"/>
        <v>Junge</v>
      </c>
    </row>
    <row r="1075" spans="1:3" x14ac:dyDescent="0.25">
      <c r="A1075" s="5">
        <v>46365</v>
      </c>
      <c r="B1075" t="s">
        <v>61</v>
      </c>
      <c r="C1075" t="str">
        <f t="shared" si="12"/>
        <v>Junge</v>
      </c>
    </row>
    <row r="1076" spans="1:3" x14ac:dyDescent="0.25">
      <c r="A1076" s="5">
        <v>46366</v>
      </c>
      <c r="B1076" t="s">
        <v>61</v>
      </c>
      <c r="C1076" t="str">
        <f t="shared" si="12"/>
        <v>Junge</v>
      </c>
    </row>
    <row r="1077" spans="1:3" x14ac:dyDescent="0.25">
      <c r="A1077" s="5">
        <v>46367</v>
      </c>
      <c r="B1077" t="s">
        <v>62</v>
      </c>
      <c r="C1077" t="str">
        <f t="shared" si="12"/>
        <v>Mädchen</v>
      </c>
    </row>
    <row r="1078" spans="1:3" x14ac:dyDescent="0.25">
      <c r="A1078" s="5">
        <v>46368</v>
      </c>
      <c r="B1078" t="s">
        <v>62</v>
      </c>
      <c r="C1078" t="str">
        <f t="shared" si="12"/>
        <v>Mädchen</v>
      </c>
    </row>
    <row r="1079" spans="1:3" x14ac:dyDescent="0.25">
      <c r="A1079" s="5">
        <v>46369</v>
      </c>
      <c r="B1079" t="s">
        <v>63</v>
      </c>
      <c r="C1079" t="str">
        <f t="shared" si="12"/>
        <v>Junge</v>
      </c>
    </row>
    <row r="1080" spans="1:3" x14ac:dyDescent="0.25">
      <c r="A1080" s="5">
        <v>46370</v>
      </c>
      <c r="B1080" t="s">
        <v>63</v>
      </c>
      <c r="C1080" t="str">
        <f t="shared" si="12"/>
        <v>Junge</v>
      </c>
    </row>
    <row r="1081" spans="1:3" x14ac:dyDescent="0.25">
      <c r="A1081" s="5">
        <v>46371</v>
      </c>
      <c r="B1081" t="s">
        <v>63</v>
      </c>
      <c r="C1081" t="str">
        <f t="shared" si="12"/>
        <v>Junge</v>
      </c>
    </row>
    <row r="1082" spans="1:3" x14ac:dyDescent="0.25">
      <c r="A1082" s="5">
        <v>46372</v>
      </c>
      <c r="B1082" t="s">
        <v>64</v>
      </c>
      <c r="C1082" t="str">
        <f t="shared" si="12"/>
        <v>Mädchen</v>
      </c>
    </row>
    <row r="1083" spans="1:3" x14ac:dyDescent="0.25">
      <c r="A1083" s="5">
        <v>46373</v>
      </c>
      <c r="B1083" t="s">
        <v>64</v>
      </c>
      <c r="C1083" t="str">
        <f t="shared" si="12"/>
        <v>Mädchen</v>
      </c>
    </row>
    <row r="1084" spans="1:3" x14ac:dyDescent="0.25">
      <c r="A1084" s="5">
        <v>46374</v>
      </c>
      <c r="B1084" t="s">
        <v>53</v>
      </c>
      <c r="C1084" t="str">
        <f t="shared" si="12"/>
        <v>Junge</v>
      </c>
    </row>
    <row r="1085" spans="1:3" x14ac:dyDescent="0.25">
      <c r="A1085" s="5">
        <v>46375</v>
      </c>
      <c r="B1085" t="s">
        <v>53</v>
      </c>
      <c r="C1085" t="str">
        <f t="shared" si="12"/>
        <v>Junge</v>
      </c>
    </row>
    <row r="1086" spans="1:3" x14ac:dyDescent="0.25">
      <c r="A1086" s="5">
        <v>46376</v>
      </c>
      <c r="B1086" t="s">
        <v>54</v>
      </c>
      <c r="C1086" t="str">
        <f t="shared" si="12"/>
        <v>Mädchen</v>
      </c>
    </row>
    <row r="1087" spans="1:3" x14ac:dyDescent="0.25">
      <c r="A1087" s="5">
        <v>46377</v>
      </c>
      <c r="B1087" t="s">
        <v>54</v>
      </c>
      <c r="C1087" t="str">
        <f t="shared" si="12"/>
        <v>Mädchen</v>
      </c>
    </row>
    <row r="1088" spans="1:3" x14ac:dyDescent="0.25">
      <c r="A1088" s="5">
        <v>46378</v>
      </c>
      <c r="B1088" t="s">
        <v>55</v>
      </c>
      <c r="C1088" t="str">
        <f t="shared" si="12"/>
        <v>Junge</v>
      </c>
    </row>
    <row r="1089" spans="1:3" x14ac:dyDescent="0.25">
      <c r="A1089" s="5">
        <v>46379</v>
      </c>
      <c r="B1089" t="s">
        <v>55</v>
      </c>
      <c r="C1089" t="str">
        <f t="shared" si="12"/>
        <v>Junge</v>
      </c>
    </row>
    <row r="1090" spans="1:3" x14ac:dyDescent="0.25">
      <c r="A1090" s="5">
        <v>46380</v>
      </c>
      <c r="B1090" t="s">
        <v>56</v>
      </c>
      <c r="C1090" t="str">
        <f t="shared" si="12"/>
        <v>Mädchen</v>
      </c>
    </row>
    <row r="1091" spans="1:3" x14ac:dyDescent="0.25">
      <c r="A1091" s="5">
        <v>46381</v>
      </c>
      <c r="B1091" t="s">
        <v>56</v>
      </c>
      <c r="C1091" t="str">
        <f t="shared" si="12"/>
        <v>Mädchen</v>
      </c>
    </row>
    <row r="1092" spans="1:3" x14ac:dyDescent="0.25">
      <c r="A1092" s="5">
        <v>46382</v>
      </c>
      <c r="B1092" t="s">
        <v>57</v>
      </c>
      <c r="C1092" t="str">
        <f t="shared" si="12"/>
        <v>Junge</v>
      </c>
    </row>
    <row r="1093" spans="1:3" x14ac:dyDescent="0.25">
      <c r="A1093" s="5">
        <v>46383</v>
      </c>
      <c r="B1093" t="s">
        <v>57</v>
      </c>
      <c r="C1093" t="str">
        <f t="shared" si="12"/>
        <v>Junge</v>
      </c>
    </row>
    <row r="1094" spans="1:3" x14ac:dyDescent="0.25">
      <c r="A1094" s="5">
        <v>46384</v>
      </c>
      <c r="B1094" t="s">
        <v>58</v>
      </c>
      <c r="C1094" t="str">
        <f t="shared" si="12"/>
        <v>Mädchen</v>
      </c>
    </row>
    <row r="1095" spans="1:3" x14ac:dyDescent="0.25">
      <c r="A1095" s="5">
        <v>46385</v>
      </c>
      <c r="B1095" t="s">
        <v>58</v>
      </c>
      <c r="C1095" t="str">
        <f t="shared" si="12"/>
        <v>Mädchen</v>
      </c>
    </row>
    <row r="1096" spans="1:3" x14ac:dyDescent="0.25">
      <c r="A1096" s="5">
        <v>46386</v>
      </c>
      <c r="B1096" t="s">
        <v>58</v>
      </c>
      <c r="C1096" t="str">
        <f t="shared" si="12"/>
        <v>Mädchen</v>
      </c>
    </row>
    <row r="1097" spans="1:3" x14ac:dyDescent="0.25">
      <c r="A1097" s="5">
        <v>46387</v>
      </c>
      <c r="B1097" t="s">
        <v>59</v>
      </c>
      <c r="C1097" t="str">
        <f t="shared" si="12"/>
        <v>Junge</v>
      </c>
    </row>
    <row r="1098" spans="1:3" x14ac:dyDescent="0.25">
      <c r="A1098" s="5">
        <v>46388</v>
      </c>
      <c r="B1098" t="s">
        <v>59</v>
      </c>
      <c r="C1098" t="str">
        <f t="shared" si="12"/>
        <v>Junge</v>
      </c>
    </row>
    <row r="1099" spans="1:3" x14ac:dyDescent="0.25">
      <c r="A1099" s="5">
        <v>46389</v>
      </c>
      <c r="B1099" t="s">
        <v>60</v>
      </c>
      <c r="C1099" t="str">
        <f t="shared" ref="C1099:C1353" si="13">VLOOKUP(B1099,$F$1:$G$13,2,0)</f>
        <v>Mädchen</v>
      </c>
    </row>
    <row r="1100" spans="1:3" x14ac:dyDescent="0.25">
      <c r="A1100" s="5">
        <v>46390</v>
      </c>
      <c r="B1100" t="s">
        <v>60</v>
      </c>
      <c r="C1100" t="str">
        <f t="shared" si="13"/>
        <v>Mädchen</v>
      </c>
    </row>
    <row r="1101" spans="1:3" x14ac:dyDescent="0.25">
      <c r="A1101" s="5">
        <v>46391</v>
      </c>
      <c r="B1101" t="s">
        <v>61</v>
      </c>
      <c r="C1101" t="str">
        <f t="shared" si="13"/>
        <v>Junge</v>
      </c>
    </row>
    <row r="1102" spans="1:3" x14ac:dyDescent="0.25">
      <c r="A1102" s="5">
        <v>46392</v>
      </c>
      <c r="B1102" t="s">
        <v>61</v>
      </c>
      <c r="C1102" t="str">
        <f t="shared" si="13"/>
        <v>Junge</v>
      </c>
    </row>
    <row r="1103" spans="1:3" x14ac:dyDescent="0.25">
      <c r="A1103" s="5">
        <v>46393</v>
      </c>
      <c r="B1103" t="s">
        <v>61</v>
      </c>
      <c r="C1103" t="str">
        <f t="shared" si="13"/>
        <v>Junge</v>
      </c>
    </row>
    <row r="1104" spans="1:3" x14ac:dyDescent="0.25">
      <c r="A1104" s="5">
        <v>46394</v>
      </c>
      <c r="B1104" t="s">
        <v>62</v>
      </c>
      <c r="C1104" t="str">
        <f t="shared" si="13"/>
        <v>Mädchen</v>
      </c>
    </row>
    <row r="1105" spans="1:3" x14ac:dyDescent="0.25">
      <c r="A1105" s="5">
        <v>46395</v>
      </c>
      <c r="B1105" t="s">
        <v>62</v>
      </c>
      <c r="C1105" t="str">
        <f t="shared" si="13"/>
        <v>Mädchen</v>
      </c>
    </row>
    <row r="1106" spans="1:3" x14ac:dyDescent="0.25">
      <c r="A1106" s="5">
        <v>46396</v>
      </c>
      <c r="B1106" t="s">
        <v>63</v>
      </c>
      <c r="C1106" t="str">
        <f t="shared" si="13"/>
        <v>Junge</v>
      </c>
    </row>
    <row r="1107" spans="1:3" x14ac:dyDescent="0.25">
      <c r="A1107" s="5">
        <v>46397</v>
      </c>
      <c r="B1107" t="s">
        <v>63</v>
      </c>
      <c r="C1107" t="str">
        <f t="shared" si="13"/>
        <v>Junge</v>
      </c>
    </row>
    <row r="1108" spans="1:3" x14ac:dyDescent="0.25">
      <c r="A1108" s="5">
        <v>46398</v>
      </c>
      <c r="B1108" t="s">
        <v>63</v>
      </c>
      <c r="C1108" t="str">
        <f t="shared" si="13"/>
        <v>Junge</v>
      </c>
    </row>
    <row r="1109" spans="1:3" x14ac:dyDescent="0.25">
      <c r="A1109" s="5">
        <v>46399</v>
      </c>
      <c r="B1109" t="s">
        <v>64</v>
      </c>
      <c r="C1109" t="str">
        <f t="shared" si="13"/>
        <v>Mädchen</v>
      </c>
    </row>
    <row r="1110" spans="1:3" x14ac:dyDescent="0.25">
      <c r="A1110" s="5">
        <v>46400</v>
      </c>
      <c r="B1110" t="s">
        <v>64</v>
      </c>
      <c r="C1110" t="str">
        <f t="shared" si="13"/>
        <v>Mädchen</v>
      </c>
    </row>
    <row r="1111" spans="1:3" x14ac:dyDescent="0.25">
      <c r="A1111" s="5">
        <v>46401</v>
      </c>
      <c r="B1111" t="s">
        <v>53</v>
      </c>
      <c r="C1111" t="str">
        <f t="shared" si="13"/>
        <v>Junge</v>
      </c>
    </row>
    <row r="1112" spans="1:3" x14ac:dyDescent="0.25">
      <c r="A1112" s="5">
        <v>46402</v>
      </c>
      <c r="B1112" t="s">
        <v>53</v>
      </c>
      <c r="C1112" t="str">
        <f t="shared" si="13"/>
        <v>Junge</v>
      </c>
    </row>
    <row r="1113" spans="1:3" x14ac:dyDescent="0.25">
      <c r="A1113" s="5">
        <v>46403</v>
      </c>
      <c r="B1113" t="s">
        <v>53</v>
      </c>
      <c r="C1113" t="str">
        <f t="shared" si="13"/>
        <v>Junge</v>
      </c>
    </row>
    <row r="1114" spans="1:3" x14ac:dyDescent="0.25">
      <c r="A1114" s="5">
        <v>46404</v>
      </c>
      <c r="B1114" t="s">
        <v>54</v>
      </c>
      <c r="C1114" t="str">
        <f t="shared" si="13"/>
        <v>Mädchen</v>
      </c>
    </row>
    <row r="1115" spans="1:3" x14ac:dyDescent="0.25">
      <c r="A1115" s="5">
        <v>46405</v>
      </c>
      <c r="B1115" t="s">
        <v>54</v>
      </c>
      <c r="C1115" t="str">
        <f t="shared" si="13"/>
        <v>Mädchen</v>
      </c>
    </row>
    <row r="1116" spans="1:3" x14ac:dyDescent="0.25">
      <c r="A1116" s="5">
        <v>46406</v>
      </c>
      <c r="B1116" t="s">
        <v>55</v>
      </c>
      <c r="C1116" t="str">
        <f t="shared" si="13"/>
        <v>Junge</v>
      </c>
    </row>
    <row r="1117" spans="1:3" x14ac:dyDescent="0.25">
      <c r="A1117" s="5">
        <v>46407</v>
      </c>
      <c r="B1117" t="s">
        <v>55</v>
      </c>
      <c r="C1117" t="str">
        <f t="shared" si="13"/>
        <v>Junge</v>
      </c>
    </row>
    <row r="1118" spans="1:3" x14ac:dyDescent="0.25">
      <c r="A1118" s="5">
        <v>46408</v>
      </c>
      <c r="B1118" t="s">
        <v>56</v>
      </c>
      <c r="C1118" t="str">
        <f t="shared" si="13"/>
        <v>Mädchen</v>
      </c>
    </row>
    <row r="1119" spans="1:3" x14ac:dyDescent="0.25">
      <c r="A1119" s="5">
        <v>46409</v>
      </c>
      <c r="B1119" t="s">
        <v>56</v>
      </c>
      <c r="C1119" t="str">
        <f t="shared" si="13"/>
        <v>Mädchen</v>
      </c>
    </row>
    <row r="1120" spans="1:3" x14ac:dyDescent="0.25">
      <c r="A1120" s="5">
        <v>46410</v>
      </c>
      <c r="B1120" t="s">
        <v>57</v>
      </c>
      <c r="C1120" t="str">
        <f t="shared" si="13"/>
        <v>Junge</v>
      </c>
    </row>
    <row r="1121" spans="1:3" x14ac:dyDescent="0.25">
      <c r="A1121" s="5">
        <v>46411</v>
      </c>
      <c r="B1121" t="s">
        <v>57</v>
      </c>
      <c r="C1121" t="str">
        <f t="shared" si="13"/>
        <v>Junge</v>
      </c>
    </row>
    <row r="1122" spans="1:3" x14ac:dyDescent="0.25">
      <c r="A1122" s="5">
        <v>46412</v>
      </c>
      <c r="B1122" t="s">
        <v>58</v>
      </c>
      <c r="C1122" t="str">
        <f t="shared" si="13"/>
        <v>Mädchen</v>
      </c>
    </row>
    <row r="1123" spans="1:3" x14ac:dyDescent="0.25">
      <c r="A1123" s="5">
        <v>46413</v>
      </c>
      <c r="B1123" t="s">
        <v>58</v>
      </c>
      <c r="C1123" t="str">
        <f t="shared" si="13"/>
        <v>Mädchen</v>
      </c>
    </row>
    <row r="1124" spans="1:3" x14ac:dyDescent="0.25">
      <c r="A1124" s="5">
        <v>46414</v>
      </c>
      <c r="B1124" t="s">
        <v>59</v>
      </c>
      <c r="C1124" t="str">
        <f t="shared" si="13"/>
        <v>Junge</v>
      </c>
    </row>
    <row r="1125" spans="1:3" x14ac:dyDescent="0.25">
      <c r="A1125" s="5">
        <v>46415</v>
      </c>
      <c r="B1125" t="s">
        <v>59</v>
      </c>
      <c r="C1125" t="str">
        <f t="shared" si="13"/>
        <v>Junge</v>
      </c>
    </row>
    <row r="1126" spans="1:3" x14ac:dyDescent="0.25">
      <c r="A1126" s="5">
        <v>46416</v>
      </c>
      <c r="B1126" t="s">
        <v>60</v>
      </c>
      <c r="C1126" t="str">
        <f t="shared" si="13"/>
        <v>Mädchen</v>
      </c>
    </row>
    <row r="1127" spans="1:3" x14ac:dyDescent="0.25">
      <c r="A1127" s="5">
        <v>46417</v>
      </c>
      <c r="B1127" t="s">
        <v>60</v>
      </c>
      <c r="C1127" t="str">
        <f t="shared" si="13"/>
        <v>Mädchen</v>
      </c>
    </row>
    <row r="1128" spans="1:3" x14ac:dyDescent="0.25">
      <c r="A1128" s="5">
        <v>46418</v>
      </c>
      <c r="B1128" t="s">
        <v>60</v>
      </c>
      <c r="C1128" t="str">
        <f t="shared" si="13"/>
        <v>Mädchen</v>
      </c>
    </row>
    <row r="1129" spans="1:3" x14ac:dyDescent="0.25">
      <c r="A1129" s="5">
        <v>46419</v>
      </c>
      <c r="B1129" t="s">
        <v>61</v>
      </c>
      <c r="C1129" t="str">
        <f t="shared" si="13"/>
        <v>Junge</v>
      </c>
    </row>
    <row r="1130" spans="1:3" x14ac:dyDescent="0.25">
      <c r="A1130" s="5">
        <v>46420</v>
      </c>
      <c r="B1130" t="s">
        <v>61</v>
      </c>
      <c r="C1130" t="str">
        <f t="shared" si="13"/>
        <v>Junge</v>
      </c>
    </row>
    <row r="1131" spans="1:3" x14ac:dyDescent="0.25">
      <c r="A1131" s="5">
        <v>46421</v>
      </c>
      <c r="B1131" t="s">
        <v>62</v>
      </c>
      <c r="C1131" t="str">
        <f t="shared" si="13"/>
        <v>Mädchen</v>
      </c>
    </row>
    <row r="1132" spans="1:3" x14ac:dyDescent="0.25">
      <c r="A1132" s="5">
        <v>46422</v>
      </c>
      <c r="B1132" t="s">
        <v>62</v>
      </c>
      <c r="C1132" t="str">
        <f t="shared" si="13"/>
        <v>Mädchen</v>
      </c>
    </row>
    <row r="1133" spans="1:3" x14ac:dyDescent="0.25">
      <c r="A1133" s="5">
        <v>46423</v>
      </c>
      <c r="B1133" t="s">
        <v>62</v>
      </c>
      <c r="C1133" t="str">
        <f t="shared" si="13"/>
        <v>Mädchen</v>
      </c>
    </row>
    <row r="1134" spans="1:3" x14ac:dyDescent="0.25">
      <c r="A1134" s="5">
        <v>46424</v>
      </c>
      <c r="B1134" t="s">
        <v>63</v>
      </c>
      <c r="C1134" t="str">
        <f t="shared" si="13"/>
        <v>Junge</v>
      </c>
    </row>
    <row r="1135" spans="1:3" x14ac:dyDescent="0.25">
      <c r="A1135" s="5">
        <v>46425</v>
      </c>
      <c r="B1135" t="s">
        <v>63</v>
      </c>
      <c r="C1135" t="str">
        <f t="shared" si="13"/>
        <v>Junge</v>
      </c>
    </row>
    <row r="1136" spans="1:3" x14ac:dyDescent="0.25">
      <c r="A1136" s="5">
        <v>46426</v>
      </c>
      <c r="B1136" t="s">
        <v>64</v>
      </c>
      <c r="C1136" t="str">
        <f t="shared" si="13"/>
        <v>Mädchen</v>
      </c>
    </row>
    <row r="1137" spans="1:3" x14ac:dyDescent="0.25">
      <c r="A1137" s="5">
        <v>46427</v>
      </c>
      <c r="B1137" t="s">
        <v>64</v>
      </c>
      <c r="C1137" t="str">
        <f t="shared" si="13"/>
        <v>Mädchen</v>
      </c>
    </row>
    <row r="1138" spans="1:3" x14ac:dyDescent="0.25">
      <c r="A1138" s="5">
        <v>46428</v>
      </c>
      <c r="B1138" t="s">
        <v>64</v>
      </c>
      <c r="C1138" t="str">
        <f t="shared" si="13"/>
        <v>Mädchen</v>
      </c>
    </row>
    <row r="1139" spans="1:3" x14ac:dyDescent="0.25">
      <c r="A1139" s="5">
        <v>46429</v>
      </c>
      <c r="B1139" t="s">
        <v>53</v>
      </c>
      <c r="C1139" t="str">
        <f t="shared" si="13"/>
        <v>Junge</v>
      </c>
    </row>
    <row r="1140" spans="1:3" x14ac:dyDescent="0.25">
      <c r="A1140" s="5">
        <v>46430</v>
      </c>
      <c r="B1140" t="s">
        <v>53</v>
      </c>
      <c r="C1140" t="str">
        <f t="shared" si="13"/>
        <v>Junge</v>
      </c>
    </row>
    <row r="1141" spans="1:3" x14ac:dyDescent="0.25">
      <c r="A1141" s="5">
        <v>46431</v>
      </c>
      <c r="B1141" t="s">
        <v>54</v>
      </c>
      <c r="C1141" t="str">
        <f t="shared" si="13"/>
        <v>Mädchen</v>
      </c>
    </row>
    <row r="1142" spans="1:3" x14ac:dyDescent="0.25">
      <c r="A1142" s="5">
        <v>46432</v>
      </c>
      <c r="B1142" t="s">
        <v>54</v>
      </c>
      <c r="C1142" t="str">
        <f t="shared" si="13"/>
        <v>Mädchen</v>
      </c>
    </row>
    <row r="1143" spans="1:3" x14ac:dyDescent="0.25">
      <c r="A1143" s="5">
        <v>46433</v>
      </c>
      <c r="B1143" t="s">
        <v>55</v>
      </c>
      <c r="C1143" t="str">
        <f t="shared" si="13"/>
        <v>Junge</v>
      </c>
    </row>
    <row r="1144" spans="1:3" x14ac:dyDescent="0.25">
      <c r="A1144" s="5">
        <v>46434</v>
      </c>
      <c r="B1144" t="s">
        <v>55</v>
      </c>
      <c r="C1144" t="str">
        <f t="shared" si="13"/>
        <v>Junge</v>
      </c>
    </row>
    <row r="1145" spans="1:3" x14ac:dyDescent="0.25">
      <c r="A1145" s="5">
        <v>46435</v>
      </c>
      <c r="B1145" t="s">
        <v>56</v>
      </c>
      <c r="C1145" t="str">
        <f t="shared" si="13"/>
        <v>Mädchen</v>
      </c>
    </row>
    <row r="1146" spans="1:3" x14ac:dyDescent="0.25">
      <c r="A1146" s="5">
        <v>46436</v>
      </c>
      <c r="B1146" t="s">
        <v>56</v>
      </c>
      <c r="C1146" t="str">
        <f t="shared" si="13"/>
        <v>Mädchen</v>
      </c>
    </row>
    <row r="1147" spans="1:3" x14ac:dyDescent="0.25">
      <c r="A1147" s="5">
        <v>46437</v>
      </c>
      <c r="B1147" t="s">
        <v>57</v>
      </c>
      <c r="C1147" t="str">
        <f t="shared" si="13"/>
        <v>Junge</v>
      </c>
    </row>
    <row r="1148" spans="1:3" x14ac:dyDescent="0.25">
      <c r="A1148" s="5">
        <v>46438</v>
      </c>
      <c r="B1148" t="s">
        <v>57</v>
      </c>
      <c r="C1148" t="str">
        <f t="shared" si="13"/>
        <v>Junge</v>
      </c>
    </row>
    <row r="1149" spans="1:3" x14ac:dyDescent="0.25">
      <c r="A1149" s="5">
        <v>46439</v>
      </c>
      <c r="B1149" t="s">
        <v>58</v>
      </c>
      <c r="C1149" t="str">
        <f t="shared" si="13"/>
        <v>Mädchen</v>
      </c>
    </row>
    <row r="1150" spans="1:3" x14ac:dyDescent="0.25">
      <c r="A1150" s="5">
        <v>46440</v>
      </c>
      <c r="B1150" t="s">
        <v>58</v>
      </c>
      <c r="C1150" t="str">
        <f t="shared" si="13"/>
        <v>Mädchen</v>
      </c>
    </row>
    <row r="1151" spans="1:3" x14ac:dyDescent="0.25">
      <c r="A1151" s="5">
        <v>46441</v>
      </c>
      <c r="B1151" t="s">
        <v>59</v>
      </c>
      <c r="C1151" t="str">
        <f t="shared" si="13"/>
        <v>Junge</v>
      </c>
    </row>
    <row r="1152" spans="1:3" x14ac:dyDescent="0.25">
      <c r="A1152" s="5">
        <v>46442</v>
      </c>
      <c r="B1152" t="s">
        <v>59</v>
      </c>
      <c r="C1152" t="str">
        <f t="shared" si="13"/>
        <v>Junge</v>
      </c>
    </row>
    <row r="1153" spans="1:3" x14ac:dyDescent="0.25">
      <c r="A1153" s="5">
        <v>46443</v>
      </c>
      <c r="B1153" t="s">
        <v>59</v>
      </c>
      <c r="C1153" t="str">
        <f t="shared" si="13"/>
        <v>Junge</v>
      </c>
    </row>
    <row r="1154" spans="1:3" x14ac:dyDescent="0.25">
      <c r="A1154" s="5">
        <v>46444</v>
      </c>
      <c r="B1154" t="s">
        <v>60</v>
      </c>
      <c r="C1154" t="str">
        <f t="shared" si="13"/>
        <v>Mädchen</v>
      </c>
    </row>
    <row r="1155" spans="1:3" x14ac:dyDescent="0.25">
      <c r="A1155" s="5">
        <v>46445</v>
      </c>
      <c r="B1155" t="s">
        <v>60</v>
      </c>
      <c r="C1155" t="str">
        <f t="shared" si="13"/>
        <v>Mädchen</v>
      </c>
    </row>
    <row r="1156" spans="1:3" x14ac:dyDescent="0.25">
      <c r="A1156" s="5">
        <v>46446</v>
      </c>
      <c r="B1156" t="s">
        <v>61</v>
      </c>
      <c r="C1156" t="str">
        <f t="shared" si="13"/>
        <v>Junge</v>
      </c>
    </row>
    <row r="1157" spans="1:3" x14ac:dyDescent="0.25">
      <c r="A1157" s="5">
        <v>46447</v>
      </c>
      <c r="B1157" t="s">
        <v>61</v>
      </c>
      <c r="C1157" t="str">
        <f t="shared" si="13"/>
        <v>Junge</v>
      </c>
    </row>
    <row r="1158" spans="1:3" x14ac:dyDescent="0.25">
      <c r="A1158" s="5">
        <v>46448</v>
      </c>
      <c r="B1158" t="s">
        <v>53</v>
      </c>
      <c r="C1158" t="str">
        <f t="shared" si="13"/>
        <v>Junge</v>
      </c>
    </row>
    <row r="1159" spans="1:3" x14ac:dyDescent="0.25">
      <c r="A1159" s="5">
        <v>46449</v>
      </c>
      <c r="B1159" t="s">
        <v>53</v>
      </c>
      <c r="C1159" t="str">
        <f t="shared" si="13"/>
        <v>Junge</v>
      </c>
    </row>
    <row r="1160" spans="1:3" x14ac:dyDescent="0.25">
      <c r="A1160" s="5">
        <v>46450</v>
      </c>
      <c r="B1160" t="s">
        <v>53</v>
      </c>
      <c r="C1160" t="str">
        <f t="shared" si="13"/>
        <v>Junge</v>
      </c>
    </row>
    <row r="1161" spans="1:3" x14ac:dyDescent="0.25">
      <c r="A1161" s="5">
        <v>46451</v>
      </c>
      <c r="B1161" t="s">
        <v>58</v>
      </c>
      <c r="C1161" t="str">
        <f t="shared" si="13"/>
        <v>Mädchen</v>
      </c>
    </row>
    <row r="1162" spans="1:3" x14ac:dyDescent="0.25">
      <c r="A1162" s="5">
        <v>46452</v>
      </c>
      <c r="B1162" t="s">
        <v>58</v>
      </c>
      <c r="C1162" t="str">
        <f t="shared" si="13"/>
        <v>Mädchen</v>
      </c>
    </row>
    <row r="1163" spans="1:3" x14ac:dyDescent="0.25">
      <c r="A1163" s="5">
        <v>46453</v>
      </c>
      <c r="B1163" t="s">
        <v>58</v>
      </c>
      <c r="C1163" t="str">
        <f t="shared" si="13"/>
        <v>Mädchen</v>
      </c>
    </row>
    <row r="1164" spans="1:3" x14ac:dyDescent="0.25">
      <c r="A1164" s="5">
        <v>46454</v>
      </c>
      <c r="B1164" t="s">
        <v>64</v>
      </c>
      <c r="C1164" t="str">
        <f t="shared" si="13"/>
        <v>Mädchen</v>
      </c>
    </row>
    <row r="1165" spans="1:3" x14ac:dyDescent="0.25">
      <c r="A1165" s="5">
        <v>46455</v>
      </c>
      <c r="B1165" t="s">
        <v>64</v>
      </c>
      <c r="C1165" t="str">
        <f t="shared" si="13"/>
        <v>Mädchen</v>
      </c>
    </row>
    <row r="1166" spans="1:3" x14ac:dyDescent="0.25">
      <c r="A1166" s="5">
        <v>46456</v>
      </c>
      <c r="B1166" t="s">
        <v>53</v>
      </c>
      <c r="C1166" t="str">
        <f t="shared" si="13"/>
        <v>Junge</v>
      </c>
    </row>
    <row r="1167" spans="1:3" x14ac:dyDescent="0.25">
      <c r="A1167" s="5">
        <v>46457</v>
      </c>
      <c r="B1167" t="s">
        <v>53</v>
      </c>
      <c r="C1167" t="str">
        <f t="shared" si="13"/>
        <v>Junge</v>
      </c>
    </row>
    <row r="1168" spans="1:3" x14ac:dyDescent="0.25">
      <c r="A1168" s="5">
        <v>46458</v>
      </c>
      <c r="B1168" t="s">
        <v>54</v>
      </c>
      <c r="C1168" t="str">
        <f t="shared" si="13"/>
        <v>Mädchen</v>
      </c>
    </row>
    <row r="1169" spans="1:3" x14ac:dyDescent="0.25">
      <c r="A1169" s="5">
        <v>46459</v>
      </c>
      <c r="B1169" t="s">
        <v>54</v>
      </c>
      <c r="C1169" t="str">
        <f t="shared" si="13"/>
        <v>Mädchen</v>
      </c>
    </row>
    <row r="1170" spans="1:3" x14ac:dyDescent="0.25">
      <c r="A1170" s="5">
        <v>46460</v>
      </c>
      <c r="B1170" t="s">
        <v>55</v>
      </c>
      <c r="C1170" t="str">
        <f t="shared" si="13"/>
        <v>Junge</v>
      </c>
    </row>
    <row r="1171" spans="1:3" x14ac:dyDescent="0.25">
      <c r="A1171" s="5">
        <v>46461</v>
      </c>
      <c r="B1171" t="s">
        <v>55</v>
      </c>
      <c r="C1171" t="str">
        <f t="shared" si="13"/>
        <v>Junge</v>
      </c>
    </row>
    <row r="1172" spans="1:3" x14ac:dyDescent="0.25">
      <c r="A1172" s="5">
        <v>46462</v>
      </c>
      <c r="B1172" t="s">
        <v>55</v>
      </c>
      <c r="C1172" t="str">
        <f t="shared" si="13"/>
        <v>Junge</v>
      </c>
    </row>
    <row r="1173" spans="1:3" x14ac:dyDescent="0.25">
      <c r="A1173" s="5">
        <v>46463</v>
      </c>
      <c r="B1173" t="s">
        <v>56</v>
      </c>
      <c r="C1173" t="str">
        <f t="shared" si="13"/>
        <v>Mädchen</v>
      </c>
    </row>
    <row r="1174" spans="1:3" x14ac:dyDescent="0.25">
      <c r="A1174" s="5">
        <v>46464</v>
      </c>
      <c r="B1174" t="s">
        <v>56</v>
      </c>
      <c r="C1174" t="str">
        <f t="shared" si="13"/>
        <v>Mädchen</v>
      </c>
    </row>
    <row r="1175" spans="1:3" x14ac:dyDescent="0.25">
      <c r="A1175" s="5">
        <v>46465</v>
      </c>
      <c r="B1175" t="s">
        <v>57</v>
      </c>
      <c r="C1175" t="str">
        <f t="shared" si="13"/>
        <v>Junge</v>
      </c>
    </row>
    <row r="1176" spans="1:3" x14ac:dyDescent="0.25">
      <c r="A1176" s="5">
        <v>46466</v>
      </c>
      <c r="B1176" t="s">
        <v>57</v>
      </c>
      <c r="C1176" t="str">
        <f t="shared" si="13"/>
        <v>Junge</v>
      </c>
    </row>
    <row r="1177" spans="1:3" x14ac:dyDescent="0.25">
      <c r="A1177" s="5">
        <v>46467</v>
      </c>
      <c r="B1177" t="s">
        <v>58</v>
      </c>
      <c r="C1177" t="str">
        <f t="shared" si="13"/>
        <v>Mädchen</v>
      </c>
    </row>
    <row r="1178" spans="1:3" x14ac:dyDescent="0.25">
      <c r="A1178" s="5">
        <v>46468</v>
      </c>
      <c r="B1178" t="s">
        <v>58</v>
      </c>
      <c r="C1178" t="str">
        <f t="shared" si="13"/>
        <v>Mädchen</v>
      </c>
    </row>
    <row r="1179" spans="1:3" x14ac:dyDescent="0.25">
      <c r="A1179" s="5">
        <v>46469</v>
      </c>
      <c r="B1179" t="s">
        <v>59</v>
      </c>
      <c r="C1179" t="str">
        <f t="shared" si="13"/>
        <v>Junge</v>
      </c>
    </row>
    <row r="1180" spans="1:3" x14ac:dyDescent="0.25">
      <c r="A1180" s="5">
        <v>46470</v>
      </c>
      <c r="B1180" t="s">
        <v>59</v>
      </c>
      <c r="C1180" t="str">
        <f t="shared" si="13"/>
        <v>Junge</v>
      </c>
    </row>
    <row r="1181" spans="1:3" x14ac:dyDescent="0.25">
      <c r="A1181" s="5">
        <v>46471</v>
      </c>
      <c r="B1181" t="s">
        <v>60</v>
      </c>
      <c r="C1181" t="str">
        <f t="shared" si="13"/>
        <v>Mädchen</v>
      </c>
    </row>
    <row r="1182" spans="1:3" x14ac:dyDescent="0.25">
      <c r="A1182" s="5">
        <v>46472</v>
      </c>
      <c r="B1182" t="s">
        <v>60</v>
      </c>
      <c r="C1182" t="str">
        <f t="shared" si="13"/>
        <v>Mädchen</v>
      </c>
    </row>
    <row r="1183" spans="1:3" x14ac:dyDescent="0.25">
      <c r="A1183" s="5">
        <v>46473</v>
      </c>
      <c r="B1183" t="s">
        <v>61</v>
      </c>
      <c r="C1183" t="str">
        <f t="shared" si="13"/>
        <v>Junge</v>
      </c>
    </row>
    <row r="1184" spans="1:3" x14ac:dyDescent="0.25">
      <c r="A1184" s="5">
        <v>46474</v>
      </c>
      <c r="B1184" t="s">
        <v>61</v>
      </c>
      <c r="C1184" t="str">
        <f t="shared" si="13"/>
        <v>Junge</v>
      </c>
    </row>
    <row r="1185" spans="1:3" x14ac:dyDescent="0.25">
      <c r="A1185" s="5">
        <v>46475</v>
      </c>
      <c r="B1185" t="s">
        <v>61</v>
      </c>
      <c r="C1185" t="str">
        <f t="shared" si="13"/>
        <v>Junge</v>
      </c>
    </row>
    <row r="1186" spans="1:3" x14ac:dyDescent="0.25">
      <c r="A1186" s="5">
        <v>46476</v>
      </c>
      <c r="B1186" t="s">
        <v>62</v>
      </c>
      <c r="C1186" t="str">
        <f t="shared" si="13"/>
        <v>Mädchen</v>
      </c>
    </row>
    <row r="1187" spans="1:3" x14ac:dyDescent="0.25">
      <c r="A1187" s="5">
        <v>46477</v>
      </c>
      <c r="B1187" t="s">
        <v>62</v>
      </c>
      <c r="C1187" t="str">
        <f t="shared" si="13"/>
        <v>Mädchen</v>
      </c>
    </row>
    <row r="1188" spans="1:3" x14ac:dyDescent="0.25">
      <c r="A1188" s="5">
        <v>46478</v>
      </c>
      <c r="B1188" t="s">
        <v>63</v>
      </c>
      <c r="C1188" t="str">
        <f t="shared" si="13"/>
        <v>Junge</v>
      </c>
    </row>
    <row r="1189" spans="1:3" x14ac:dyDescent="0.25">
      <c r="A1189" s="5">
        <v>46479</v>
      </c>
      <c r="B1189" t="s">
        <v>63</v>
      </c>
      <c r="C1189" t="str">
        <f t="shared" si="13"/>
        <v>Junge</v>
      </c>
    </row>
    <row r="1190" spans="1:3" x14ac:dyDescent="0.25">
      <c r="A1190" s="5">
        <v>46480</v>
      </c>
      <c r="B1190" t="s">
        <v>63</v>
      </c>
      <c r="C1190" t="str">
        <f t="shared" si="13"/>
        <v>Junge</v>
      </c>
    </row>
    <row r="1191" spans="1:3" x14ac:dyDescent="0.25">
      <c r="A1191" s="5">
        <v>46481</v>
      </c>
      <c r="B1191" t="s">
        <v>64</v>
      </c>
      <c r="C1191" t="str">
        <f t="shared" si="13"/>
        <v>Mädchen</v>
      </c>
    </row>
    <row r="1192" spans="1:3" x14ac:dyDescent="0.25">
      <c r="A1192" s="5">
        <v>46482</v>
      </c>
      <c r="B1192" t="s">
        <v>64</v>
      </c>
      <c r="C1192" t="str">
        <f t="shared" si="13"/>
        <v>Mädchen</v>
      </c>
    </row>
    <row r="1193" spans="1:3" x14ac:dyDescent="0.25">
      <c r="A1193" s="5">
        <v>46483</v>
      </c>
      <c r="B1193" t="s">
        <v>53</v>
      </c>
      <c r="C1193" t="str">
        <f t="shared" si="13"/>
        <v>Junge</v>
      </c>
    </row>
    <row r="1194" spans="1:3" x14ac:dyDescent="0.25">
      <c r="A1194" s="5">
        <v>46484</v>
      </c>
      <c r="B1194" t="s">
        <v>53</v>
      </c>
      <c r="C1194" t="str">
        <f t="shared" si="13"/>
        <v>Junge</v>
      </c>
    </row>
    <row r="1195" spans="1:3" x14ac:dyDescent="0.25">
      <c r="A1195" s="5">
        <v>46485</v>
      </c>
      <c r="B1195" t="s">
        <v>53</v>
      </c>
      <c r="C1195" t="str">
        <f t="shared" si="13"/>
        <v>Junge</v>
      </c>
    </row>
    <row r="1196" spans="1:3" x14ac:dyDescent="0.25">
      <c r="A1196" s="5">
        <v>46486</v>
      </c>
      <c r="B1196" t="s">
        <v>54</v>
      </c>
      <c r="C1196" t="str">
        <f t="shared" si="13"/>
        <v>Mädchen</v>
      </c>
    </row>
    <row r="1197" spans="1:3" x14ac:dyDescent="0.25">
      <c r="A1197" s="5">
        <v>46487</v>
      </c>
      <c r="B1197" t="s">
        <v>54</v>
      </c>
      <c r="C1197" t="str">
        <f t="shared" si="13"/>
        <v>Mädchen</v>
      </c>
    </row>
    <row r="1198" spans="1:3" x14ac:dyDescent="0.25">
      <c r="A1198" s="5">
        <v>46488</v>
      </c>
      <c r="B1198" t="s">
        <v>55</v>
      </c>
      <c r="C1198" t="str">
        <f t="shared" si="13"/>
        <v>Junge</v>
      </c>
    </row>
    <row r="1199" spans="1:3" x14ac:dyDescent="0.25">
      <c r="A1199" s="5">
        <v>46489</v>
      </c>
      <c r="B1199" t="s">
        <v>55</v>
      </c>
      <c r="C1199" t="str">
        <f t="shared" si="13"/>
        <v>Junge</v>
      </c>
    </row>
    <row r="1200" spans="1:3" x14ac:dyDescent="0.25">
      <c r="A1200" s="5">
        <v>46490</v>
      </c>
      <c r="B1200" t="s">
        <v>56</v>
      </c>
      <c r="C1200" t="str">
        <f t="shared" si="13"/>
        <v>Mädchen</v>
      </c>
    </row>
    <row r="1201" spans="1:3" x14ac:dyDescent="0.25">
      <c r="A1201" s="5">
        <v>46491</v>
      </c>
      <c r="B1201" t="s">
        <v>56</v>
      </c>
      <c r="C1201" t="str">
        <f t="shared" si="13"/>
        <v>Mädchen</v>
      </c>
    </row>
    <row r="1202" spans="1:3" x14ac:dyDescent="0.25">
      <c r="A1202" s="5">
        <v>46492</v>
      </c>
      <c r="B1202" t="s">
        <v>57</v>
      </c>
      <c r="C1202" t="str">
        <f t="shared" si="13"/>
        <v>Junge</v>
      </c>
    </row>
    <row r="1203" spans="1:3" x14ac:dyDescent="0.25">
      <c r="A1203" s="5">
        <v>46493</v>
      </c>
      <c r="B1203" t="s">
        <v>57</v>
      </c>
      <c r="C1203" t="str">
        <f t="shared" si="13"/>
        <v>Junge</v>
      </c>
    </row>
    <row r="1204" spans="1:3" x14ac:dyDescent="0.25">
      <c r="A1204" s="5">
        <v>46494</v>
      </c>
      <c r="B1204" t="s">
        <v>58</v>
      </c>
      <c r="C1204" t="str">
        <f t="shared" si="13"/>
        <v>Mädchen</v>
      </c>
    </row>
    <row r="1205" spans="1:3" x14ac:dyDescent="0.25">
      <c r="A1205" s="5">
        <v>46495</v>
      </c>
      <c r="B1205" t="s">
        <v>58</v>
      </c>
      <c r="C1205" t="str">
        <f t="shared" si="13"/>
        <v>Mädchen</v>
      </c>
    </row>
    <row r="1206" spans="1:3" x14ac:dyDescent="0.25">
      <c r="A1206" s="5">
        <v>46496</v>
      </c>
      <c r="B1206" t="s">
        <v>59</v>
      </c>
      <c r="C1206" t="str">
        <f t="shared" si="13"/>
        <v>Junge</v>
      </c>
    </row>
    <row r="1207" spans="1:3" x14ac:dyDescent="0.25">
      <c r="A1207" s="5">
        <v>46497</v>
      </c>
      <c r="B1207" t="s">
        <v>59</v>
      </c>
      <c r="C1207" t="str">
        <f t="shared" si="13"/>
        <v>Junge</v>
      </c>
    </row>
    <row r="1208" spans="1:3" x14ac:dyDescent="0.25">
      <c r="A1208" s="5">
        <v>46498</v>
      </c>
      <c r="B1208" t="s">
        <v>60</v>
      </c>
      <c r="C1208" t="str">
        <f t="shared" si="13"/>
        <v>Mädchen</v>
      </c>
    </row>
    <row r="1209" spans="1:3" x14ac:dyDescent="0.25">
      <c r="A1209" s="5">
        <v>46499</v>
      </c>
      <c r="B1209" t="s">
        <v>60</v>
      </c>
      <c r="C1209" t="str">
        <f t="shared" si="13"/>
        <v>Mädchen</v>
      </c>
    </row>
    <row r="1210" spans="1:3" x14ac:dyDescent="0.25">
      <c r="A1210" s="5">
        <v>46500</v>
      </c>
      <c r="B1210" t="s">
        <v>60</v>
      </c>
      <c r="C1210" t="str">
        <f t="shared" si="13"/>
        <v>Mädchen</v>
      </c>
    </row>
    <row r="1211" spans="1:3" x14ac:dyDescent="0.25">
      <c r="A1211" s="5">
        <v>46501</v>
      </c>
      <c r="B1211" t="s">
        <v>61</v>
      </c>
      <c r="C1211" t="str">
        <f t="shared" si="13"/>
        <v>Junge</v>
      </c>
    </row>
    <row r="1212" spans="1:3" x14ac:dyDescent="0.25">
      <c r="A1212" s="5">
        <v>46502</v>
      </c>
      <c r="B1212" t="s">
        <v>61</v>
      </c>
      <c r="C1212" t="str">
        <f t="shared" si="13"/>
        <v>Junge</v>
      </c>
    </row>
    <row r="1213" spans="1:3" x14ac:dyDescent="0.25">
      <c r="A1213" s="5">
        <v>46503</v>
      </c>
      <c r="B1213" t="s">
        <v>62</v>
      </c>
      <c r="C1213" t="str">
        <f t="shared" si="13"/>
        <v>Mädchen</v>
      </c>
    </row>
    <row r="1214" spans="1:3" x14ac:dyDescent="0.25">
      <c r="A1214" s="5">
        <v>46504</v>
      </c>
      <c r="B1214" t="s">
        <v>62</v>
      </c>
      <c r="C1214" t="str">
        <f t="shared" si="13"/>
        <v>Mädchen</v>
      </c>
    </row>
    <row r="1215" spans="1:3" x14ac:dyDescent="0.25">
      <c r="A1215" s="5">
        <v>46505</v>
      </c>
      <c r="B1215" t="s">
        <v>62</v>
      </c>
      <c r="C1215" t="str">
        <f t="shared" si="13"/>
        <v>Mädchen</v>
      </c>
    </row>
    <row r="1216" spans="1:3" x14ac:dyDescent="0.25">
      <c r="A1216" s="5">
        <v>46506</v>
      </c>
      <c r="B1216" t="s">
        <v>63</v>
      </c>
      <c r="C1216" t="str">
        <f t="shared" si="13"/>
        <v>Junge</v>
      </c>
    </row>
    <row r="1217" spans="1:3" x14ac:dyDescent="0.25">
      <c r="A1217" s="5">
        <v>46507</v>
      </c>
      <c r="B1217" t="s">
        <v>63</v>
      </c>
      <c r="C1217" t="str">
        <f t="shared" si="13"/>
        <v>Junge</v>
      </c>
    </row>
    <row r="1218" spans="1:3" x14ac:dyDescent="0.25">
      <c r="A1218" s="5">
        <v>46508</v>
      </c>
      <c r="B1218" t="s">
        <v>64</v>
      </c>
      <c r="C1218" t="str">
        <f t="shared" si="13"/>
        <v>Mädchen</v>
      </c>
    </row>
    <row r="1219" spans="1:3" x14ac:dyDescent="0.25">
      <c r="A1219" s="5">
        <v>46509</v>
      </c>
      <c r="B1219" t="s">
        <v>64</v>
      </c>
      <c r="C1219" t="str">
        <f t="shared" si="13"/>
        <v>Mädchen</v>
      </c>
    </row>
    <row r="1220" spans="1:3" x14ac:dyDescent="0.25">
      <c r="A1220" s="5">
        <v>46510</v>
      </c>
      <c r="B1220" t="s">
        <v>64</v>
      </c>
      <c r="C1220" t="str">
        <f t="shared" si="13"/>
        <v>Mädchen</v>
      </c>
    </row>
    <row r="1221" spans="1:3" x14ac:dyDescent="0.25">
      <c r="A1221" s="5">
        <v>46511</v>
      </c>
      <c r="B1221" t="s">
        <v>53</v>
      </c>
      <c r="C1221" t="str">
        <f t="shared" si="13"/>
        <v>Junge</v>
      </c>
    </row>
    <row r="1222" spans="1:3" x14ac:dyDescent="0.25">
      <c r="A1222" s="5">
        <v>46512</v>
      </c>
      <c r="B1222" t="s">
        <v>53</v>
      </c>
      <c r="C1222" t="str">
        <f t="shared" si="13"/>
        <v>Junge</v>
      </c>
    </row>
    <row r="1223" spans="1:3" x14ac:dyDescent="0.25">
      <c r="A1223" s="5">
        <v>46513</v>
      </c>
      <c r="B1223" t="s">
        <v>54</v>
      </c>
      <c r="C1223" t="str">
        <f t="shared" si="13"/>
        <v>Mädchen</v>
      </c>
    </row>
    <row r="1224" spans="1:3" x14ac:dyDescent="0.25">
      <c r="A1224" s="5">
        <v>46514</v>
      </c>
      <c r="B1224" t="s">
        <v>54</v>
      </c>
      <c r="C1224" t="str">
        <f t="shared" si="13"/>
        <v>Mädchen</v>
      </c>
    </row>
    <row r="1225" spans="1:3" x14ac:dyDescent="0.25">
      <c r="A1225" s="5">
        <v>46515</v>
      </c>
      <c r="B1225" t="s">
        <v>55</v>
      </c>
      <c r="C1225" t="str">
        <f t="shared" si="13"/>
        <v>Junge</v>
      </c>
    </row>
    <row r="1226" spans="1:3" x14ac:dyDescent="0.25">
      <c r="A1226" s="5">
        <v>46516</v>
      </c>
      <c r="B1226" t="s">
        <v>55</v>
      </c>
      <c r="C1226" t="str">
        <f t="shared" si="13"/>
        <v>Junge</v>
      </c>
    </row>
    <row r="1227" spans="1:3" x14ac:dyDescent="0.25">
      <c r="A1227" s="5">
        <v>46517</v>
      </c>
      <c r="B1227" t="s">
        <v>56</v>
      </c>
      <c r="C1227" t="str">
        <f t="shared" si="13"/>
        <v>Mädchen</v>
      </c>
    </row>
    <row r="1228" spans="1:3" x14ac:dyDescent="0.25">
      <c r="A1228" s="5">
        <v>46518</v>
      </c>
      <c r="B1228" t="s">
        <v>56</v>
      </c>
      <c r="C1228" t="str">
        <f t="shared" si="13"/>
        <v>Mädchen</v>
      </c>
    </row>
    <row r="1229" spans="1:3" x14ac:dyDescent="0.25">
      <c r="A1229" s="5">
        <v>46519</v>
      </c>
      <c r="B1229" t="s">
        <v>57</v>
      </c>
      <c r="C1229" t="str">
        <f t="shared" si="13"/>
        <v>Junge</v>
      </c>
    </row>
    <row r="1230" spans="1:3" x14ac:dyDescent="0.25">
      <c r="A1230" s="5">
        <v>46520</v>
      </c>
      <c r="B1230" t="s">
        <v>57</v>
      </c>
      <c r="C1230" t="str">
        <f t="shared" si="13"/>
        <v>Junge</v>
      </c>
    </row>
    <row r="1231" spans="1:3" x14ac:dyDescent="0.25">
      <c r="A1231" s="5">
        <v>46521</v>
      </c>
      <c r="B1231" t="s">
        <v>58</v>
      </c>
      <c r="C1231" t="str">
        <f t="shared" si="13"/>
        <v>Mädchen</v>
      </c>
    </row>
    <row r="1232" spans="1:3" x14ac:dyDescent="0.25">
      <c r="A1232" s="5">
        <v>46522</v>
      </c>
      <c r="B1232" t="s">
        <v>58</v>
      </c>
      <c r="C1232" t="str">
        <f t="shared" si="13"/>
        <v>Mädchen</v>
      </c>
    </row>
    <row r="1233" spans="1:3" x14ac:dyDescent="0.25">
      <c r="A1233" s="5">
        <v>46523</v>
      </c>
      <c r="B1233" t="s">
        <v>59</v>
      </c>
      <c r="C1233" t="str">
        <f t="shared" si="13"/>
        <v>Junge</v>
      </c>
    </row>
    <row r="1234" spans="1:3" x14ac:dyDescent="0.25">
      <c r="A1234" s="5">
        <v>46524</v>
      </c>
      <c r="B1234" t="s">
        <v>59</v>
      </c>
      <c r="C1234" t="str">
        <f t="shared" si="13"/>
        <v>Junge</v>
      </c>
    </row>
    <row r="1235" spans="1:3" x14ac:dyDescent="0.25">
      <c r="A1235" s="5">
        <v>46525</v>
      </c>
      <c r="B1235" t="s">
        <v>59</v>
      </c>
      <c r="C1235" t="str">
        <f t="shared" si="13"/>
        <v>Junge</v>
      </c>
    </row>
    <row r="1236" spans="1:3" x14ac:dyDescent="0.25">
      <c r="A1236" s="5">
        <v>46526</v>
      </c>
      <c r="B1236" t="s">
        <v>60</v>
      </c>
      <c r="C1236" t="str">
        <f t="shared" si="13"/>
        <v>Mädchen</v>
      </c>
    </row>
    <row r="1237" spans="1:3" x14ac:dyDescent="0.25">
      <c r="A1237" s="5">
        <v>46527</v>
      </c>
      <c r="B1237" t="s">
        <v>60</v>
      </c>
      <c r="C1237" t="str">
        <f t="shared" si="13"/>
        <v>Mädchen</v>
      </c>
    </row>
    <row r="1238" spans="1:3" x14ac:dyDescent="0.25">
      <c r="A1238" s="5">
        <v>46528</v>
      </c>
      <c r="B1238" t="s">
        <v>61</v>
      </c>
      <c r="C1238" t="str">
        <f t="shared" si="13"/>
        <v>Junge</v>
      </c>
    </row>
    <row r="1239" spans="1:3" x14ac:dyDescent="0.25">
      <c r="A1239" s="5">
        <v>46529</v>
      </c>
      <c r="B1239" t="s">
        <v>61</v>
      </c>
      <c r="C1239" t="str">
        <f t="shared" si="13"/>
        <v>Junge</v>
      </c>
    </row>
    <row r="1240" spans="1:3" x14ac:dyDescent="0.25">
      <c r="A1240" s="5">
        <v>46530</v>
      </c>
      <c r="B1240" t="s">
        <v>62</v>
      </c>
      <c r="C1240" t="str">
        <f t="shared" si="13"/>
        <v>Mädchen</v>
      </c>
    </row>
    <row r="1241" spans="1:3" x14ac:dyDescent="0.25">
      <c r="A1241" s="5">
        <v>46531</v>
      </c>
      <c r="B1241" t="s">
        <v>62</v>
      </c>
      <c r="C1241" t="str">
        <f t="shared" si="13"/>
        <v>Mädchen</v>
      </c>
    </row>
    <row r="1242" spans="1:3" x14ac:dyDescent="0.25">
      <c r="A1242" s="5">
        <v>46532</v>
      </c>
      <c r="B1242" t="s">
        <v>62</v>
      </c>
      <c r="C1242" t="str">
        <f t="shared" si="13"/>
        <v>Mädchen</v>
      </c>
    </row>
    <row r="1243" spans="1:3" x14ac:dyDescent="0.25">
      <c r="A1243" s="5">
        <v>46533</v>
      </c>
      <c r="B1243" t="s">
        <v>63</v>
      </c>
      <c r="C1243" t="str">
        <f t="shared" si="13"/>
        <v>Junge</v>
      </c>
    </row>
    <row r="1244" spans="1:3" x14ac:dyDescent="0.25">
      <c r="A1244" s="5">
        <v>46534</v>
      </c>
      <c r="B1244" t="s">
        <v>63</v>
      </c>
      <c r="C1244" t="str">
        <f t="shared" si="13"/>
        <v>Junge</v>
      </c>
    </row>
    <row r="1245" spans="1:3" x14ac:dyDescent="0.25">
      <c r="A1245" s="5">
        <v>46535</v>
      </c>
      <c r="B1245" t="s">
        <v>63</v>
      </c>
      <c r="C1245" t="str">
        <f t="shared" si="13"/>
        <v>Junge</v>
      </c>
    </row>
    <row r="1246" spans="1:3" x14ac:dyDescent="0.25">
      <c r="A1246" s="5">
        <v>46536</v>
      </c>
      <c r="B1246" t="s">
        <v>64</v>
      </c>
      <c r="C1246" t="str">
        <f t="shared" si="13"/>
        <v>Mädchen</v>
      </c>
    </row>
    <row r="1247" spans="1:3" x14ac:dyDescent="0.25">
      <c r="A1247" s="5">
        <v>46537</v>
      </c>
      <c r="B1247" t="s">
        <v>64</v>
      </c>
      <c r="C1247" t="str">
        <f t="shared" si="13"/>
        <v>Mädchen</v>
      </c>
    </row>
    <row r="1248" spans="1:3" x14ac:dyDescent="0.25">
      <c r="A1248" s="5">
        <v>46538</v>
      </c>
      <c r="B1248" t="s">
        <v>53</v>
      </c>
      <c r="C1248" t="str">
        <f t="shared" si="13"/>
        <v>Junge</v>
      </c>
    </row>
    <row r="1249" spans="1:3" x14ac:dyDescent="0.25">
      <c r="A1249" s="5">
        <v>46539</v>
      </c>
      <c r="B1249" t="s">
        <v>53</v>
      </c>
      <c r="C1249" t="str">
        <f t="shared" si="13"/>
        <v>Junge</v>
      </c>
    </row>
    <row r="1250" spans="1:3" x14ac:dyDescent="0.25">
      <c r="A1250" s="5">
        <v>46540</v>
      </c>
      <c r="B1250" t="s">
        <v>54</v>
      </c>
      <c r="C1250" t="str">
        <f t="shared" si="13"/>
        <v>Mädchen</v>
      </c>
    </row>
    <row r="1251" spans="1:3" x14ac:dyDescent="0.25">
      <c r="A1251" s="5">
        <v>46541</v>
      </c>
      <c r="B1251" t="s">
        <v>54</v>
      </c>
      <c r="C1251" t="str">
        <f t="shared" si="13"/>
        <v>Mädchen</v>
      </c>
    </row>
    <row r="1252" spans="1:3" x14ac:dyDescent="0.25">
      <c r="A1252" s="5">
        <v>46542</v>
      </c>
      <c r="B1252" t="s">
        <v>55</v>
      </c>
      <c r="C1252" t="str">
        <f t="shared" si="13"/>
        <v>Junge</v>
      </c>
    </row>
    <row r="1253" spans="1:3" x14ac:dyDescent="0.25">
      <c r="A1253" s="5">
        <v>46543</v>
      </c>
      <c r="B1253" t="s">
        <v>55</v>
      </c>
      <c r="C1253" t="str">
        <f t="shared" si="13"/>
        <v>Junge</v>
      </c>
    </row>
    <row r="1254" spans="1:3" x14ac:dyDescent="0.25">
      <c r="A1254" s="5">
        <v>46544</v>
      </c>
      <c r="B1254" t="s">
        <v>56</v>
      </c>
      <c r="C1254" t="str">
        <f t="shared" si="13"/>
        <v>Mädchen</v>
      </c>
    </row>
    <row r="1255" spans="1:3" x14ac:dyDescent="0.25">
      <c r="A1255" s="5">
        <v>46545</v>
      </c>
      <c r="B1255" t="s">
        <v>56</v>
      </c>
      <c r="C1255" t="str">
        <f t="shared" si="13"/>
        <v>Mädchen</v>
      </c>
    </row>
    <row r="1256" spans="1:3" x14ac:dyDescent="0.25">
      <c r="A1256" s="5">
        <v>46546</v>
      </c>
      <c r="B1256" t="s">
        <v>57</v>
      </c>
      <c r="C1256" t="str">
        <f t="shared" si="13"/>
        <v>Junge</v>
      </c>
    </row>
    <row r="1257" spans="1:3" x14ac:dyDescent="0.25">
      <c r="A1257" s="5">
        <v>46547</v>
      </c>
      <c r="B1257" t="s">
        <v>57</v>
      </c>
      <c r="C1257" t="str">
        <f t="shared" si="13"/>
        <v>Junge</v>
      </c>
    </row>
    <row r="1258" spans="1:3" x14ac:dyDescent="0.25">
      <c r="A1258" s="5">
        <v>46548</v>
      </c>
      <c r="B1258" t="s">
        <v>57</v>
      </c>
      <c r="C1258" t="str">
        <f t="shared" si="13"/>
        <v>Junge</v>
      </c>
    </row>
    <row r="1259" spans="1:3" x14ac:dyDescent="0.25">
      <c r="A1259" s="5">
        <v>46549</v>
      </c>
      <c r="B1259" t="s">
        <v>58</v>
      </c>
      <c r="C1259" t="str">
        <f t="shared" si="13"/>
        <v>Mädchen</v>
      </c>
    </row>
    <row r="1260" spans="1:3" x14ac:dyDescent="0.25">
      <c r="A1260" s="5">
        <v>46550</v>
      </c>
      <c r="B1260" t="s">
        <v>58</v>
      </c>
      <c r="C1260" t="str">
        <f t="shared" si="13"/>
        <v>Mädchen</v>
      </c>
    </row>
    <row r="1261" spans="1:3" x14ac:dyDescent="0.25">
      <c r="A1261" s="5">
        <v>46551</v>
      </c>
      <c r="B1261" t="s">
        <v>59</v>
      </c>
      <c r="C1261" t="str">
        <f t="shared" si="13"/>
        <v>Junge</v>
      </c>
    </row>
    <row r="1262" spans="1:3" x14ac:dyDescent="0.25">
      <c r="A1262" s="5">
        <v>46552</v>
      </c>
      <c r="B1262" t="s">
        <v>59</v>
      </c>
      <c r="C1262" t="str">
        <f t="shared" si="13"/>
        <v>Junge</v>
      </c>
    </row>
    <row r="1263" spans="1:3" x14ac:dyDescent="0.25">
      <c r="A1263" s="5">
        <v>46553</v>
      </c>
      <c r="B1263" t="s">
        <v>60</v>
      </c>
      <c r="C1263" t="str">
        <f t="shared" si="13"/>
        <v>Mädchen</v>
      </c>
    </row>
    <row r="1264" spans="1:3" x14ac:dyDescent="0.25">
      <c r="A1264" s="5">
        <v>46554</v>
      </c>
      <c r="B1264" t="s">
        <v>60</v>
      </c>
      <c r="C1264" t="str">
        <f t="shared" si="13"/>
        <v>Mädchen</v>
      </c>
    </row>
    <row r="1265" spans="1:3" x14ac:dyDescent="0.25">
      <c r="A1265" s="5">
        <v>46555</v>
      </c>
      <c r="B1265" t="s">
        <v>61</v>
      </c>
      <c r="C1265" t="str">
        <f t="shared" si="13"/>
        <v>Junge</v>
      </c>
    </row>
    <row r="1266" spans="1:3" x14ac:dyDescent="0.25">
      <c r="A1266" s="5">
        <v>46556</v>
      </c>
      <c r="B1266" t="s">
        <v>61</v>
      </c>
      <c r="C1266" t="str">
        <f t="shared" si="13"/>
        <v>Junge</v>
      </c>
    </row>
    <row r="1267" spans="1:3" x14ac:dyDescent="0.25">
      <c r="A1267" s="5">
        <v>46557</v>
      </c>
      <c r="B1267" t="s">
        <v>61</v>
      </c>
      <c r="C1267" t="str">
        <f t="shared" si="13"/>
        <v>Junge</v>
      </c>
    </row>
    <row r="1268" spans="1:3" x14ac:dyDescent="0.25">
      <c r="A1268" s="5">
        <v>46558</v>
      </c>
      <c r="B1268" t="s">
        <v>62</v>
      </c>
      <c r="C1268" t="str">
        <f t="shared" si="13"/>
        <v>Mädchen</v>
      </c>
    </row>
    <row r="1269" spans="1:3" x14ac:dyDescent="0.25">
      <c r="A1269" s="5">
        <v>46559</v>
      </c>
      <c r="B1269" t="s">
        <v>62</v>
      </c>
      <c r="C1269" t="str">
        <f t="shared" si="13"/>
        <v>Mädchen</v>
      </c>
    </row>
    <row r="1270" spans="1:3" x14ac:dyDescent="0.25">
      <c r="A1270" s="5">
        <v>46560</v>
      </c>
      <c r="B1270" t="s">
        <v>63</v>
      </c>
      <c r="C1270" t="str">
        <f t="shared" si="13"/>
        <v>Junge</v>
      </c>
    </row>
    <row r="1271" spans="1:3" x14ac:dyDescent="0.25">
      <c r="A1271" s="5">
        <v>46561</v>
      </c>
      <c r="B1271" t="s">
        <v>63</v>
      </c>
      <c r="C1271" t="str">
        <f t="shared" si="13"/>
        <v>Junge</v>
      </c>
    </row>
    <row r="1272" spans="1:3" x14ac:dyDescent="0.25">
      <c r="A1272" s="5">
        <v>46562</v>
      </c>
      <c r="B1272" t="s">
        <v>63</v>
      </c>
      <c r="C1272" t="str">
        <f t="shared" si="13"/>
        <v>Junge</v>
      </c>
    </row>
    <row r="1273" spans="1:3" x14ac:dyDescent="0.25">
      <c r="A1273" s="5">
        <v>46563</v>
      </c>
      <c r="B1273" t="s">
        <v>64</v>
      </c>
      <c r="C1273" t="str">
        <f t="shared" si="13"/>
        <v>Mädchen</v>
      </c>
    </row>
    <row r="1274" spans="1:3" x14ac:dyDescent="0.25">
      <c r="A1274" s="5">
        <v>46564</v>
      </c>
      <c r="B1274" t="s">
        <v>64</v>
      </c>
      <c r="C1274" t="str">
        <f t="shared" si="13"/>
        <v>Mädchen</v>
      </c>
    </row>
    <row r="1275" spans="1:3" x14ac:dyDescent="0.25">
      <c r="A1275" s="5">
        <v>46565</v>
      </c>
      <c r="B1275" t="s">
        <v>53</v>
      </c>
      <c r="C1275" t="str">
        <f t="shared" si="13"/>
        <v>Junge</v>
      </c>
    </row>
    <row r="1276" spans="1:3" x14ac:dyDescent="0.25">
      <c r="A1276" s="5">
        <v>46566</v>
      </c>
      <c r="B1276" t="s">
        <v>53</v>
      </c>
      <c r="C1276" t="str">
        <f t="shared" si="13"/>
        <v>Junge</v>
      </c>
    </row>
    <row r="1277" spans="1:3" x14ac:dyDescent="0.25">
      <c r="A1277" s="5">
        <v>46567</v>
      </c>
      <c r="B1277" t="s">
        <v>53</v>
      </c>
      <c r="C1277" t="str">
        <f t="shared" si="13"/>
        <v>Junge</v>
      </c>
    </row>
    <row r="1278" spans="1:3" x14ac:dyDescent="0.25">
      <c r="A1278" s="5">
        <v>46568</v>
      </c>
      <c r="B1278" t="s">
        <v>54</v>
      </c>
      <c r="C1278" t="str">
        <f t="shared" si="13"/>
        <v>Mädchen</v>
      </c>
    </row>
    <row r="1279" spans="1:3" x14ac:dyDescent="0.25">
      <c r="A1279" s="5">
        <v>46569</v>
      </c>
      <c r="B1279" t="s">
        <v>54</v>
      </c>
      <c r="C1279" t="str">
        <f t="shared" si="13"/>
        <v>Mädchen</v>
      </c>
    </row>
    <row r="1280" spans="1:3" x14ac:dyDescent="0.25">
      <c r="A1280" s="5">
        <v>46570</v>
      </c>
      <c r="B1280" t="s">
        <v>55</v>
      </c>
      <c r="C1280" t="str">
        <f t="shared" si="13"/>
        <v>Junge</v>
      </c>
    </row>
    <row r="1281" spans="1:3" x14ac:dyDescent="0.25">
      <c r="A1281" s="5">
        <v>46571</v>
      </c>
      <c r="B1281" t="s">
        <v>55</v>
      </c>
      <c r="C1281" t="str">
        <f t="shared" si="13"/>
        <v>Junge</v>
      </c>
    </row>
    <row r="1282" spans="1:3" x14ac:dyDescent="0.25">
      <c r="A1282" s="5">
        <v>46572</v>
      </c>
      <c r="B1282" t="s">
        <v>56</v>
      </c>
      <c r="C1282" t="str">
        <f t="shared" si="13"/>
        <v>Mädchen</v>
      </c>
    </row>
    <row r="1283" spans="1:3" x14ac:dyDescent="0.25">
      <c r="A1283" s="5">
        <v>46573</v>
      </c>
      <c r="B1283" t="s">
        <v>56</v>
      </c>
      <c r="C1283" t="str">
        <f t="shared" si="13"/>
        <v>Mädchen</v>
      </c>
    </row>
    <row r="1284" spans="1:3" x14ac:dyDescent="0.25">
      <c r="A1284" s="5">
        <v>46574</v>
      </c>
      <c r="B1284" t="s">
        <v>57</v>
      </c>
      <c r="C1284" t="str">
        <f t="shared" si="13"/>
        <v>Junge</v>
      </c>
    </row>
    <row r="1285" spans="1:3" x14ac:dyDescent="0.25">
      <c r="A1285" s="5">
        <v>46575</v>
      </c>
      <c r="B1285" t="s">
        <v>57</v>
      </c>
      <c r="C1285" t="str">
        <f t="shared" si="13"/>
        <v>Junge</v>
      </c>
    </row>
    <row r="1286" spans="1:3" x14ac:dyDescent="0.25">
      <c r="A1286" s="5">
        <v>46576</v>
      </c>
      <c r="B1286" t="s">
        <v>58</v>
      </c>
      <c r="C1286" t="str">
        <f t="shared" si="13"/>
        <v>Mädchen</v>
      </c>
    </row>
    <row r="1287" spans="1:3" x14ac:dyDescent="0.25">
      <c r="A1287" s="5">
        <v>46577</v>
      </c>
      <c r="B1287" t="s">
        <v>58</v>
      </c>
      <c r="C1287" t="str">
        <f t="shared" si="13"/>
        <v>Mädchen</v>
      </c>
    </row>
    <row r="1288" spans="1:3" x14ac:dyDescent="0.25">
      <c r="A1288" s="5">
        <v>46578</v>
      </c>
      <c r="B1288" t="s">
        <v>59</v>
      </c>
      <c r="C1288" t="str">
        <f t="shared" si="13"/>
        <v>Junge</v>
      </c>
    </row>
    <row r="1289" spans="1:3" x14ac:dyDescent="0.25">
      <c r="A1289" s="5">
        <v>46579</v>
      </c>
      <c r="B1289" t="s">
        <v>59</v>
      </c>
      <c r="C1289" t="str">
        <f t="shared" si="13"/>
        <v>Junge</v>
      </c>
    </row>
    <row r="1290" spans="1:3" x14ac:dyDescent="0.25">
      <c r="A1290" s="5">
        <v>46580</v>
      </c>
      <c r="B1290" t="s">
        <v>60</v>
      </c>
      <c r="C1290" t="str">
        <f t="shared" si="13"/>
        <v>Mädchen</v>
      </c>
    </row>
    <row r="1291" spans="1:3" x14ac:dyDescent="0.25">
      <c r="A1291" s="5">
        <v>46581</v>
      </c>
      <c r="B1291" t="s">
        <v>60</v>
      </c>
      <c r="C1291" t="str">
        <f t="shared" si="13"/>
        <v>Mädchen</v>
      </c>
    </row>
    <row r="1292" spans="1:3" x14ac:dyDescent="0.25">
      <c r="A1292" s="5">
        <v>46582</v>
      </c>
      <c r="B1292" t="s">
        <v>60</v>
      </c>
      <c r="C1292" t="str">
        <f t="shared" si="13"/>
        <v>Mädchen</v>
      </c>
    </row>
    <row r="1293" spans="1:3" x14ac:dyDescent="0.25">
      <c r="A1293" s="5">
        <v>46583</v>
      </c>
      <c r="B1293" t="s">
        <v>61</v>
      </c>
      <c r="C1293" t="str">
        <f t="shared" si="13"/>
        <v>Junge</v>
      </c>
    </row>
    <row r="1294" spans="1:3" x14ac:dyDescent="0.25">
      <c r="A1294" s="5">
        <v>46584</v>
      </c>
      <c r="B1294" t="s">
        <v>61</v>
      </c>
      <c r="C1294" t="str">
        <f t="shared" si="13"/>
        <v>Junge</v>
      </c>
    </row>
    <row r="1295" spans="1:3" x14ac:dyDescent="0.25">
      <c r="A1295" s="5">
        <v>46585</v>
      </c>
      <c r="B1295" t="s">
        <v>62</v>
      </c>
      <c r="C1295" t="str">
        <f t="shared" si="13"/>
        <v>Mädchen</v>
      </c>
    </row>
    <row r="1296" spans="1:3" x14ac:dyDescent="0.25">
      <c r="A1296" s="5">
        <v>46586</v>
      </c>
      <c r="B1296" t="s">
        <v>62</v>
      </c>
      <c r="C1296" t="str">
        <f t="shared" si="13"/>
        <v>Mädchen</v>
      </c>
    </row>
    <row r="1297" spans="1:3" x14ac:dyDescent="0.25">
      <c r="A1297" s="5">
        <v>46587</v>
      </c>
      <c r="B1297" t="s">
        <v>62</v>
      </c>
      <c r="C1297" t="str">
        <f t="shared" si="13"/>
        <v>Mädchen</v>
      </c>
    </row>
    <row r="1298" spans="1:3" x14ac:dyDescent="0.25">
      <c r="A1298" s="5">
        <v>46588</v>
      </c>
      <c r="B1298" t="s">
        <v>63</v>
      </c>
      <c r="C1298" t="str">
        <f t="shared" si="13"/>
        <v>Junge</v>
      </c>
    </row>
    <row r="1299" spans="1:3" x14ac:dyDescent="0.25">
      <c r="A1299" s="5">
        <v>46589</v>
      </c>
      <c r="B1299" t="s">
        <v>63</v>
      </c>
      <c r="C1299" t="str">
        <f t="shared" si="13"/>
        <v>Junge</v>
      </c>
    </row>
    <row r="1300" spans="1:3" x14ac:dyDescent="0.25">
      <c r="A1300" s="5">
        <v>46590</v>
      </c>
      <c r="B1300" t="s">
        <v>64</v>
      </c>
      <c r="C1300" t="str">
        <f t="shared" si="13"/>
        <v>Mädchen</v>
      </c>
    </row>
    <row r="1301" spans="1:3" x14ac:dyDescent="0.25">
      <c r="A1301" s="5">
        <v>46591</v>
      </c>
      <c r="B1301" t="s">
        <v>64</v>
      </c>
      <c r="C1301" t="str">
        <f t="shared" si="13"/>
        <v>Mädchen</v>
      </c>
    </row>
    <row r="1302" spans="1:3" x14ac:dyDescent="0.25">
      <c r="A1302" s="5">
        <v>46592</v>
      </c>
      <c r="B1302" t="s">
        <v>64</v>
      </c>
      <c r="C1302" t="str">
        <f t="shared" si="13"/>
        <v>Mädchen</v>
      </c>
    </row>
    <row r="1303" spans="1:3" x14ac:dyDescent="0.25">
      <c r="A1303" s="5">
        <v>46593</v>
      </c>
      <c r="B1303" t="s">
        <v>53</v>
      </c>
      <c r="C1303" t="str">
        <f t="shared" si="13"/>
        <v>Junge</v>
      </c>
    </row>
    <row r="1304" spans="1:3" x14ac:dyDescent="0.25">
      <c r="A1304" s="5">
        <v>46594</v>
      </c>
      <c r="B1304" t="s">
        <v>53</v>
      </c>
      <c r="C1304" t="str">
        <f t="shared" si="13"/>
        <v>Junge</v>
      </c>
    </row>
    <row r="1305" spans="1:3" x14ac:dyDescent="0.25">
      <c r="A1305" s="5">
        <v>46595</v>
      </c>
      <c r="B1305" t="s">
        <v>54</v>
      </c>
      <c r="C1305" t="str">
        <f t="shared" si="13"/>
        <v>Mädchen</v>
      </c>
    </row>
    <row r="1306" spans="1:3" x14ac:dyDescent="0.25">
      <c r="A1306" s="5">
        <v>46596</v>
      </c>
      <c r="B1306" t="s">
        <v>54</v>
      </c>
      <c r="C1306" t="str">
        <f t="shared" si="13"/>
        <v>Mädchen</v>
      </c>
    </row>
    <row r="1307" spans="1:3" x14ac:dyDescent="0.25">
      <c r="A1307" s="5">
        <v>46597</v>
      </c>
      <c r="B1307" t="s">
        <v>55</v>
      </c>
      <c r="C1307" t="str">
        <f t="shared" si="13"/>
        <v>Junge</v>
      </c>
    </row>
    <row r="1308" spans="1:3" x14ac:dyDescent="0.25">
      <c r="A1308" s="5">
        <v>46598</v>
      </c>
      <c r="B1308" t="s">
        <v>55</v>
      </c>
      <c r="C1308" t="str">
        <f t="shared" si="13"/>
        <v>Junge</v>
      </c>
    </row>
    <row r="1309" spans="1:3" x14ac:dyDescent="0.25">
      <c r="A1309" s="5">
        <v>46599</v>
      </c>
      <c r="B1309" t="s">
        <v>56</v>
      </c>
      <c r="C1309" t="str">
        <f t="shared" si="13"/>
        <v>Mädchen</v>
      </c>
    </row>
    <row r="1310" spans="1:3" x14ac:dyDescent="0.25">
      <c r="A1310" s="5">
        <v>46600</v>
      </c>
      <c r="B1310" t="s">
        <v>56</v>
      </c>
      <c r="C1310" t="str">
        <f t="shared" si="13"/>
        <v>Mädchen</v>
      </c>
    </row>
    <row r="1311" spans="1:3" x14ac:dyDescent="0.25">
      <c r="A1311" s="5">
        <v>46601</v>
      </c>
      <c r="B1311" t="s">
        <v>57</v>
      </c>
      <c r="C1311" t="str">
        <f t="shared" si="13"/>
        <v>Junge</v>
      </c>
    </row>
    <row r="1312" spans="1:3" x14ac:dyDescent="0.25">
      <c r="A1312" s="5">
        <v>46602</v>
      </c>
      <c r="B1312" t="s">
        <v>57</v>
      </c>
      <c r="C1312" t="str">
        <f t="shared" si="13"/>
        <v>Junge</v>
      </c>
    </row>
    <row r="1313" spans="1:3" x14ac:dyDescent="0.25">
      <c r="A1313" s="5">
        <v>46603</v>
      </c>
      <c r="B1313" t="s">
        <v>58</v>
      </c>
      <c r="C1313" t="str">
        <f t="shared" si="13"/>
        <v>Mädchen</v>
      </c>
    </row>
    <row r="1314" spans="1:3" x14ac:dyDescent="0.25">
      <c r="A1314" s="5">
        <v>46604</v>
      </c>
      <c r="B1314" t="s">
        <v>58</v>
      </c>
      <c r="C1314" t="str">
        <f t="shared" si="13"/>
        <v>Mädchen</v>
      </c>
    </row>
    <row r="1315" spans="1:3" x14ac:dyDescent="0.25">
      <c r="A1315" s="5">
        <v>46605</v>
      </c>
      <c r="B1315" t="s">
        <v>59</v>
      </c>
      <c r="C1315" t="str">
        <f t="shared" si="13"/>
        <v>Junge</v>
      </c>
    </row>
    <row r="1316" spans="1:3" x14ac:dyDescent="0.25">
      <c r="A1316" s="5">
        <v>46606</v>
      </c>
      <c r="B1316" t="s">
        <v>59</v>
      </c>
      <c r="C1316" t="str">
        <f t="shared" si="13"/>
        <v>Junge</v>
      </c>
    </row>
    <row r="1317" spans="1:3" x14ac:dyDescent="0.25">
      <c r="A1317" s="5">
        <v>46607</v>
      </c>
      <c r="B1317" t="s">
        <v>60</v>
      </c>
      <c r="C1317" t="str">
        <f t="shared" si="13"/>
        <v>Mädchen</v>
      </c>
    </row>
    <row r="1318" spans="1:3" x14ac:dyDescent="0.25">
      <c r="A1318" s="5">
        <v>46608</v>
      </c>
      <c r="B1318" t="s">
        <v>60</v>
      </c>
      <c r="C1318" t="str">
        <f t="shared" si="13"/>
        <v>Mädchen</v>
      </c>
    </row>
    <row r="1319" spans="1:3" x14ac:dyDescent="0.25">
      <c r="A1319" s="5">
        <v>46609</v>
      </c>
      <c r="B1319" t="s">
        <v>60</v>
      </c>
      <c r="C1319" t="str">
        <f t="shared" si="13"/>
        <v>Mädchen</v>
      </c>
    </row>
    <row r="1320" spans="1:3" x14ac:dyDescent="0.25">
      <c r="A1320" s="5">
        <v>46610</v>
      </c>
      <c r="B1320" t="s">
        <v>61</v>
      </c>
      <c r="C1320" t="str">
        <f t="shared" si="13"/>
        <v>Junge</v>
      </c>
    </row>
    <row r="1321" spans="1:3" x14ac:dyDescent="0.25">
      <c r="A1321" s="5">
        <v>46611</v>
      </c>
      <c r="B1321" t="s">
        <v>61</v>
      </c>
      <c r="C1321" t="str">
        <f t="shared" si="13"/>
        <v>Junge</v>
      </c>
    </row>
    <row r="1322" spans="1:3" x14ac:dyDescent="0.25">
      <c r="A1322" s="5">
        <v>46612</v>
      </c>
      <c r="B1322" t="s">
        <v>62</v>
      </c>
      <c r="C1322" t="str">
        <f t="shared" si="13"/>
        <v>Mädchen</v>
      </c>
    </row>
    <row r="1323" spans="1:3" x14ac:dyDescent="0.25">
      <c r="A1323" s="5">
        <v>46613</v>
      </c>
      <c r="B1323" t="s">
        <v>62</v>
      </c>
      <c r="C1323" t="str">
        <f t="shared" si="13"/>
        <v>Mädchen</v>
      </c>
    </row>
    <row r="1324" spans="1:3" x14ac:dyDescent="0.25">
      <c r="A1324" s="5">
        <v>46614</v>
      </c>
      <c r="B1324" t="s">
        <v>62</v>
      </c>
      <c r="C1324" t="str">
        <f t="shared" si="13"/>
        <v>Mädchen</v>
      </c>
    </row>
    <row r="1325" spans="1:3" x14ac:dyDescent="0.25">
      <c r="A1325" s="5">
        <v>46615</v>
      </c>
      <c r="B1325" t="s">
        <v>63</v>
      </c>
      <c r="C1325" t="str">
        <f t="shared" si="13"/>
        <v>Junge</v>
      </c>
    </row>
    <row r="1326" spans="1:3" x14ac:dyDescent="0.25">
      <c r="A1326" s="5">
        <v>46616</v>
      </c>
      <c r="B1326" t="s">
        <v>63</v>
      </c>
      <c r="C1326" t="str">
        <f t="shared" si="13"/>
        <v>Junge</v>
      </c>
    </row>
    <row r="1327" spans="1:3" x14ac:dyDescent="0.25">
      <c r="A1327" s="5">
        <v>46617</v>
      </c>
      <c r="B1327" t="s">
        <v>64</v>
      </c>
      <c r="C1327" t="str">
        <f t="shared" si="13"/>
        <v>Mädchen</v>
      </c>
    </row>
    <row r="1328" spans="1:3" x14ac:dyDescent="0.25">
      <c r="A1328" s="5">
        <v>46618</v>
      </c>
      <c r="B1328" t="s">
        <v>64</v>
      </c>
      <c r="C1328" t="str">
        <f t="shared" si="13"/>
        <v>Mädchen</v>
      </c>
    </row>
    <row r="1329" spans="1:3" x14ac:dyDescent="0.25">
      <c r="A1329" s="5">
        <v>46619</v>
      </c>
      <c r="B1329" t="s">
        <v>64</v>
      </c>
      <c r="C1329" t="str">
        <f t="shared" si="13"/>
        <v>Mädchen</v>
      </c>
    </row>
    <row r="1330" spans="1:3" x14ac:dyDescent="0.25">
      <c r="A1330" s="5">
        <v>46620</v>
      </c>
      <c r="B1330" t="s">
        <v>53</v>
      </c>
      <c r="C1330" t="str">
        <f t="shared" si="13"/>
        <v>Junge</v>
      </c>
    </row>
    <row r="1331" spans="1:3" x14ac:dyDescent="0.25">
      <c r="A1331" s="5">
        <v>46621</v>
      </c>
      <c r="B1331" t="s">
        <v>53</v>
      </c>
      <c r="C1331" t="str">
        <f t="shared" si="13"/>
        <v>Junge</v>
      </c>
    </row>
    <row r="1332" spans="1:3" x14ac:dyDescent="0.25">
      <c r="A1332" s="5">
        <v>46622</v>
      </c>
      <c r="B1332" t="s">
        <v>62</v>
      </c>
      <c r="C1332" t="str">
        <f t="shared" si="13"/>
        <v>Mädchen</v>
      </c>
    </row>
    <row r="1333" spans="1:3" x14ac:dyDescent="0.25">
      <c r="A1333" s="5">
        <v>46623</v>
      </c>
      <c r="B1333" t="s">
        <v>62</v>
      </c>
      <c r="C1333" t="str">
        <f t="shared" si="13"/>
        <v>Mädchen</v>
      </c>
    </row>
    <row r="1334" spans="1:3" x14ac:dyDescent="0.25">
      <c r="A1334" s="5">
        <v>46624</v>
      </c>
      <c r="B1334" t="s">
        <v>62</v>
      </c>
      <c r="C1334" t="str">
        <f t="shared" si="13"/>
        <v>Mädchen</v>
      </c>
    </row>
    <row r="1335" spans="1:3" x14ac:dyDescent="0.25">
      <c r="A1335" s="5">
        <v>46625</v>
      </c>
      <c r="B1335" t="s">
        <v>55</v>
      </c>
      <c r="C1335" t="str">
        <f t="shared" si="13"/>
        <v>Junge</v>
      </c>
    </row>
    <row r="1336" spans="1:3" x14ac:dyDescent="0.25">
      <c r="A1336" s="5">
        <v>46626</v>
      </c>
      <c r="B1336" t="s">
        <v>55</v>
      </c>
      <c r="C1336" t="str">
        <f t="shared" si="13"/>
        <v>Junge</v>
      </c>
    </row>
    <row r="1337" spans="1:3" x14ac:dyDescent="0.25">
      <c r="A1337" s="5">
        <v>46627</v>
      </c>
      <c r="B1337" t="s">
        <v>56</v>
      </c>
      <c r="C1337" t="str">
        <f t="shared" si="13"/>
        <v>Mädchen</v>
      </c>
    </row>
    <row r="1338" spans="1:3" x14ac:dyDescent="0.25">
      <c r="A1338" s="5">
        <v>46628</v>
      </c>
      <c r="B1338" t="s">
        <v>56</v>
      </c>
      <c r="C1338" t="str">
        <f t="shared" si="13"/>
        <v>Mädchen</v>
      </c>
    </row>
    <row r="1339" spans="1:3" x14ac:dyDescent="0.25">
      <c r="A1339" s="5">
        <v>46629</v>
      </c>
      <c r="B1339" t="s">
        <v>57</v>
      </c>
      <c r="C1339" t="str">
        <f t="shared" si="13"/>
        <v>Junge</v>
      </c>
    </row>
    <row r="1340" spans="1:3" x14ac:dyDescent="0.25">
      <c r="A1340" s="5">
        <v>46630</v>
      </c>
      <c r="B1340" t="s">
        <v>57</v>
      </c>
      <c r="C1340" t="str">
        <f t="shared" si="13"/>
        <v>Junge</v>
      </c>
    </row>
    <row r="1341" spans="1:3" x14ac:dyDescent="0.25">
      <c r="A1341" s="5">
        <v>46631</v>
      </c>
      <c r="B1341" t="s">
        <v>58</v>
      </c>
      <c r="C1341" t="str">
        <f t="shared" si="13"/>
        <v>Mädchen</v>
      </c>
    </row>
    <row r="1342" spans="1:3" x14ac:dyDescent="0.25">
      <c r="A1342" s="5">
        <v>46632</v>
      </c>
      <c r="B1342" t="s">
        <v>58</v>
      </c>
      <c r="C1342" t="str">
        <f t="shared" si="13"/>
        <v>Mädchen</v>
      </c>
    </row>
    <row r="1343" spans="1:3" x14ac:dyDescent="0.25">
      <c r="A1343" s="5">
        <v>46633</v>
      </c>
      <c r="B1343" t="s">
        <v>59</v>
      </c>
      <c r="C1343" t="str">
        <f t="shared" si="13"/>
        <v>Junge</v>
      </c>
    </row>
    <row r="1344" spans="1:3" x14ac:dyDescent="0.25">
      <c r="A1344" s="5">
        <v>46634</v>
      </c>
      <c r="B1344" t="s">
        <v>59</v>
      </c>
      <c r="C1344" t="str">
        <f t="shared" si="13"/>
        <v>Junge</v>
      </c>
    </row>
    <row r="1345" spans="1:3" x14ac:dyDescent="0.25">
      <c r="A1345" s="5">
        <v>46635</v>
      </c>
      <c r="B1345" t="s">
        <v>60</v>
      </c>
      <c r="C1345" t="str">
        <f t="shared" si="13"/>
        <v>Mädchen</v>
      </c>
    </row>
    <row r="1346" spans="1:3" x14ac:dyDescent="0.25">
      <c r="A1346" s="5">
        <v>46636</v>
      </c>
      <c r="B1346" t="s">
        <v>60</v>
      </c>
      <c r="C1346" t="str">
        <f t="shared" si="13"/>
        <v>Mädchen</v>
      </c>
    </row>
    <row r="1347" spans="1:3" x14ac:dyDescent="0.25">
      <c r="A1347" s="5">
        <v>46637</v>
      </c>
      <c r="B1347" t="s">
        <v>61</v>
      </c>
      <c r="C1347" t="str">
        <f t="shared" si="13"/>
        <v>Junge</v>
      </c>
    </row>
    <row r="1348" spans="1:3" x14ac:dyDescent="0.25">
      <c r="A1348" s="5">
        <v>46638</v>
      </c>
      <c r="B1348" t="s">
        <v>61</v>
      </c>
      <c r="C1348" t="str">
        <f t="shared" si="13"/>
        <v>Junge</v>
      </c>
    </row>
    <row r="1349" spans="1:3" x14ac:dyDescent="0.25">
      <c r="A1349" s="5">
        <v>46639</v>
      </c>
      <c r="B1349" t="s">
        <v>61</v>
      </c>
      <c r="C1349" t="str">
        <f t="shared" si="13"/>
        <v>Junge</v>
      </c>
    </row>
    <row r="1350" spans="1:3" x14ac:dyDescent="0.25">
      <c r="A1350" s="5">
        <v>46640</v>
      </c>
      <c r="B1350" t="s">
        <v>62</v>
      </c>
      <c r="C1350" t="str">
        <f t="shared" si="13"/>
        <v>Mädchen</v>
      </c>
    </row>
    <row r="1351" spans="1:3" x14ac:dyDescent="0.25">
      <c r="A1351" s="5">
        <v>46641</v>
      </c>
      <c r="B1351" t="s">
        <v>62</v>
      </c>
      <c r="C1351" t="str">
        <f t="shared" si="13"/>
        <v>Mädchen</v>
      </c>
    </row>
    <row r="1352" spans="1:3" x14ac:dyDescent="0.25">
      <c r="A1352" s="5">
        <v>46642</v>
      </c>
      <c r="B1352" t="s">
        <v>63</v>
      </c>
      <c r="C1352" t="str">
        <f t="shared" si="13"/>
        <v>Junge</v>
      </c>
    </row>
    <row r="1353" spans="1:3" x14ac:dyDescent="0.25">
      <c r="A1353" s="5">
        <v>46643</v>
      </c>
      <c r="B1353" t="s">
        <v>63</v>
      </c>
      <c r="C1353" t="str">
        <f t="shared" si="13"/>
        <v>Junge</v>
      </c>
    </row>
    <row r="1354" spans="1:3" x14ac:dyDescent="0.25">
      <c r="A1354" s="5">
        <v>46644</v>
      </c>
      <c r="B1354" t="s">
        <v>63</v>
      </c>
      <c r="C1354" t="str">
        <f t="shared" ref="C1354:C1463" si="14">VLOOKUP(B1354,$F$1:$G$13,2,0)</f>
        <v>Junge</v>
      </c>
    </row>
    <row r="1355" spans="1:3" x14ac:dyDescent="0.25">
      <c r="A1355" s="5">
        <v>46645</v>
      </c>
      <c r="B1355" t="s">
        <v>64</v>
      </c>
      <c r="C1355" t="str">
        <f t="shared" si="14"/>
        <v>Mädchen</v>
      </c>
    </row>
    <row r="1356" spans="1:3" x14ac:dyDescent="0.25">
      <c r="A1356" s="5">
        <v>46646</v>
      </c>
      <c r="B1356" t="s">
        <v>64</v>
      </c>
      <c r="C1356" t="str">
        <f t="shared" si="14"/>
        <v>Mädchen</v>
      </c>
    </row>
    <row r="1357" spans="1:3" x14ac:dyDescent="0.25">
      <c r="A1357" s="5">
        <v>46647</v>
      </c>
      <c r="B1357" t="s">
        <v>53</v>
      </c>
      <c r="C1357" t="str">
        <f t="shared" si="14"/>
        <v>Junge</v>
      </c>
    </row>
    <row r="1358" spans="1:3" x14ac:dyDescent="0.25">
      <c r="A1358" s="5">
        <v>46648</v>
      </c>
      <c r="B1358" t="s">
        <v>53</v>
      </c>
      <c r="C1358" t="str">
        <f t="shared" si="14"/>
        <v>Junge</v>
      </c>
    </row>
    <row r="1359" spans="1:3" x14ac:dyDescent="0.25">
      <c r="A1359" s="5">
        <v>46649</v>
      </c>
      <c r="B1359" t="s">
        <v>54</v>
      </c>
      <c r="C1359" t="str">
        <f t="shared" si="14"/>
        <v>Mädchen</v>
      </c>
    </row>
    <row r="1360" spans="1:3" x14ac:dyDescent="0.25">
      <c r="A1360" s="5">
        <v>46650</v>
      </c>
      <c r="B1360" t="s">
        <v>54</v>
      </c>
      <c r="C1360" t="str">
        <f t="shared" si="14"/>
        <v>Mädchen</v>
      </c>
    </row>
    <row r="1361" spans="1:3" x14ac:dyDescent="0.25">
      <c r="A1361" s="5">
        <v>46651</v>
      </c>
      <c r="B1361" t="s">
        <v>54</v>
      </c>
      <c r="C1361" t="str">
        <f t="shared" si="14"/>
        <v>Mädchen</v>
      </c>
    </row>
    <row r="1362" spans="1:3" x14ac:dyDescent="0.25">
      <c r="A1362" s="5">
        <v>46652</v>
      </c>
      <c r="B1362" t="s">
        <v>55</v>
      </c>
      <c r="C1362" t="str">
        <f t="shared" si="14"/>
        <v>Junge</v>
      </c>
    </row>
    <row r="1363" spans="1:3" x14ac:dyDescent="0.25">
      <c r="A1363" s="5">
        <v>46653</v>
      </c>
      <c r="B1363" t="s">
        <v>55</v>
      </c>
      <c r="C1363" t="str">
        <f t="shared" si="14"/>
        <v>Junge</v>
      </c>
    </row>
    <row r="1364" spans="1:3" x14ac:dyDescent="0.25">
      <c r="A1364" s="5">
        <v>46654</v>
      </c>
      <c r="B1364" t="s">
        <v>56</v>
      </c>
      <c r="C1364" t="str">
        <f t="shared" si="14"/>
        <v>Mädchen</v>
      </c>
    </row>
    <row r="1365" spans="1:3" x14ac:dyDescent="0.25">
      <c r="A1365" s="5">
        <v>46655</v>
      </c>
      <c r="B1365" t="s">
        <v>56</v>
      </c>
      <c r="C1365" t="str">
        <f t="shared" si="14"/>
        <v>Mädchen</v>
      </c>
    </row>
    <row r="1366" spans="1:3" x14ac:dyDescent="0.25">
      <c r="A1366" s="5">
        <v>46656</v>
      </c>
      <c r="B1366" t="s">
        <v>57</v>
      </c>
      <c r="C1366" t="str">
        <f t="shared" si="14"/>
        <v>Junge</v>
      </c>
    </row>
    <row r="1367" spans="1:3" x14ac:dyDescent="0.25">
      <c r="A1367" s="5">
        <v>46657</v>
      </c>
      <c r="B1367" t="s">
        <v>57</v>
      </c>
      <c r="C1367" t="str">
        <f t="shared" si="14"/>
        <v>Junge</v>
      </c>
    </row>
    <row r="1368" spans="1:3" x14ac:dyDescent="0.25">
      <c r="A1368" s="5">
        <v>46658</v>
      </c>
      <c r="B1368" t="s">
        <v>58</v>
      </c>
      <c r="C1368" t="str">
        <f t="shared" si="14"/>
        <v>Mädchen</v>
      </c>
    </row>
    <row r="1369" spans="1:3" x14ac:dyDescent="0.25">
      <c r="A1369" s="5">
        <v>46659</v>
      </c>
      <c r="B1369" t="s">
        <v>58</v>
      </c>
      <c r="C1369" t="str">
        <f t="shared" si="14"/>
        <v>Mädchen</v>
      </c>
    </row>
    <row r="1370" spans="1:3" x14ac:dyDescent="0.25">
      <c r="A1370" s="5">
        <v>46660</v>
      </c>
      <c r="B1370" t="s">
        <v>59</v>
      </c>
      <c r="C1370" t="str">
        <f t="shared" si="14"/>
        <v>Junge</v>
      </c>
    </row>
    <row r="1371" spans="1:3" x14ac:dyDescent="0.25">
      <c r="A1371" s="5">
        <v>46661</v>
      </c>
      <c r="B1371" t="s">
        <v>59</v>
      </c>
      <c r="C1371" t="str">
        <f t="shared" si="14"/>
        <v>Junge</v>
      </c>
    </row>
    <row r="1372" spans="1:3" x14ac:dyDescent="0.25">
      <c r="A1372" s="5">
        <v>46662</v>
      </c>
      <c r="B1372" t="s">
        <v>60</v>
      </c>
      <c r="C1372" t="str">
        <f t="shared" si="14"/>
        <v>Mädchen</v>
      </c>
    </row>
    <row r="1373" spans="1:3" x14ac:dyDescent="0.25">
      <c r="A1373" s="5">
        <v>46663</v>
      </c>
      <c r="B1373" t="s">
        <v>60</v>
      </c>
      <c r="C1373" t="str">
        <f t="shared" si="14"/>
        <v>Mädchen</v>
      </c>
    </row>
    <row r="1374" spans="1:3" x14ac:dyDescent="0.25">
      <c r="A1374" s="5">
        <v>46664</v>
      </c>
      <c r="B1374" t="s">
        <v>61</v>
      </c>
      <c r="C1374" t="str">
        <f t="shared" si="14"/>
        <v>Junge</v>
      </c>
    </row>
    <row r="1375" spans="1:3" x14ac:dyDescent="0.25">
      <c r="A1375" s="5">
        <v>46665</v>
      </c>
      <c r="B1375" t="s">
        <v>61</v>
      </c>
      <c r="C1375" t="str">
        <f t="shared" si="14"/>
        <v>Junge</v>
      </c>
    </row>
    <row r="1376" spans="1:3" x14ac:dyDescent="0.25">
      <c r="A1376" s="5">
        <v>46666</v>
      </c>
      <c r="B1376" t="s">
        <v>61</v>
      </c>
      <c r="C1376" t="str">
        <f t="shared" si="14"/>
        <v>Junge</v>
      </c>
    </row>
    <row r="1377" spans="1:3" x14ac:dyDescent="0.25">
      <c r="A1377" s="5">
        <v>46667</v>
      </c>
      <c r="B1377" t="s">
        <v>62</v>
      </c>
      <c r="C1377" t="str">
        <f t="shared" si="14"/>
        <v>Mädchen</v>
      </c>
    </row>
    <row r="1378" spans="1:3" x14ac:dyDescent="0.25">
      <c r="A1378" s="5">
        <v>46668</v>
      </c>
      <c r="B1378" t="s">
        <v>62</v>
      </c>
      <c r="C1378" t="str">
        <f t="shared" si="14"/>
        <v>Mädchen</v>
      </c>
    </row>
    <row r="1379" spans="1:3" x14ac:dyDescent="0.25">
      <c r="A1379" s="5">
        <v>46669</v>
      </c>
      <c r="B1379" t="s">
        <v>63</v>
      </c>
      <c r="C1379" t="str">
        <f t="shared" si="14"/>
        <v>Junge</v>
      </c>
    </row>
    <row r="1380" spans="1:3" x14ac:dyDescent="0.25">
      <c r="A1380" s="5">
        <v>46670</v>
      </c>
      <c r="B1380" t="s">
        <v>63</v>
      </c>
      <c r="C1380" t="str">
        <f t="shared" si="14"/>
        <v>Junge</v>
      </c>
    </row>
    <row r="1381" spans="1:3" x14ac:dyDescent="0.25">
      <c r="A1381" s="5">
        <v>46671</v>
      </c>
      <c r="B1381" t="s">
        <v>63</v>
      </c>
      <c r="C1381" t="str">
        <f t="shared" si="14"/>
        <v>Junge</v>
      </c>
    </row>
    <row r="1382" spans="1:3" x14ac:dyDescent="0.25">
      <c r="A1382" s="5">
        <v>46672</v>
      </c>
      <c r="B1382" t="s">
        <v>64</v>
      </c>
      <c r="C1382" t="str">
        <f t="shared" si="14"/>
        <v>Mädchen</v>
      </c>
    </row>
    <row r="1383" spans="1:3" x14ac:dyDescent="0.25">
      <c r="A1383" s="5">
        <v>46673</v>
      </c>
      <c r="B1383" t="s">
        <v>64</v>
      </c>
      <c r="C1383" t="str">
        <f t="shared" si="14"/>
        <v>Mädchen</v>
      </c>
    </row>
    <row r="1384" spans="1:3" x14ac:dyDescent="0.25">
      <c r="A1384" s="5">
        <v>46674</v>
      </c>
      <c r="B1384" t="s">
        <v>53</v>
      </c>
      <c r="C1384" t="str">
        <f t="shared" si="14"/>
        <v>Junge</v>
      </c>
    </row>
    <row r="1385" spans="1:3" x14ac:dyDescent="0.25">
      <c r="A1385" s="5">
        <v>46675</v>
      </c>
      <c r="B1385" t="s">
        <v>53</v>
      </c>
      <c r="C1385" t="str">
        <f t="shared" si="14"/>
        <v>Junge</v>
      </c>
    </row>
    <row r="1386" spans="1:3" x14ac:dyDescent="0.25">
      <c r="A1386" s="5">
        <v>46676</v>
      </c>
      <c r="B1386" t="s">
        <v>53</v>
      </c>
      <c r="C1386" t="str">
        <f t="shared" si="14"/>
        <v>Junge</v>
      </c>
    </row>
    <row r="1387" spans="1:3" x14ac:dyDescent="0.25">
      <c r="A1387" s="5">
        <v>46677</v>
      </c>
      <c r="B1387" t="s">
        <v>54</v>
      </c>
      <c r="C1387" t="str">
        <f t="shared" si="14"/>
        <v>Mädchen</v>
      </c>
    </row>
    <row r="1388" spans="1:3" x14ac:dyDescent="0.25">
      <c r="A1388" s="5">
        <v>46678</v>
      </c>
      <c r="B1388" t="s">
        <v>54</v>
      </c>
      <c r="C1388" t="str">
        <f t="shared" si="14"/>
        <v>Mädchen</v>
      </c>
    </row>
    <row r="1389" spans="1:3" x14ac:dyDescent="0.25">
      <c r="A1389" s="5">
        <v>46679</v>
      </c>
      <c r="B1389" t="s">
        <v>58</v>
      </c>
      <c r="C1389" t="str">
        <f t="shared" si="14"/>
        <v>Mädchen</v>
      </c>
    </row>
    <row r="1390" spans="1:3" x14ac:dyDescent="0.25">
      <c r="A1390" s="5">
        <v>46680</v>
      </c>
      <c r="B1390" t="s">
        <v>58</v>
      </c>
      <c r="C1390" t="str">
        <f t="shared" si="14"/>
        <v>Mädchen</v>
      </c>
    </row>
    <row r="1391" spans="1:3" x14ac:dyDescent="0.25">
      <c r="A1391" s="5">
        <v>46681</v>
      </c>
      <c r="B1391" t="s">
        <v>56</v>
      </c>
      <c r="C1391" t="str">
        <f t="shared" si="14"/>
        <v>Mädchen</v>
      </c>
    </row>
    <row r="1392" spans="1:3" x14ac:dyDescent="0.25">
      <c r="A1392" s="5">
        <v>46682</v>
      </c>
      <c r="B1392" t="s">
        <v>56</v>
      </c>
      <c r="C1392" t="str">
        <f t="shared" si="14"/>
        <v>Mädchen</v>
      </c>
    </row>
    <row r="1393" spans="1:3" x14ac:dyDescent="0.25">
      <c r="A1393" s="5">
        <v>46683</v>
      </c>
      <c r="B1393" t="s">
        <v>57</v>
      </c>
      <c r="C1393" t="str">
        <f t="shared" si="14"/>
        <v>Junge</v>
      </c>
    </row>
    <row r="1394" spans="1:3" x14ac:dyDescent="0.25">
      <c r="A1394" s="5">
        <v>46684</v>
      </c>
      <c r="B1394" t="s">
        <v>57</v>
      </c>
      <c r="C1394" t="str">
        <f t="shared" si="14"/>
        <v>Junge</v>
      </c>
    </row>
    <row r="1395" spans="1:3" x14ac:dyDescent="0.25">
      <c r="A1395" s="5">
        <v>46685</v>
      </c>
      <c r="B1395" t="s">
        <v>58</v>
      </c>
      <c r="C1395" t="str">
        <f t="shared" si="14"/>
        <v>Mädchen</v>
      </c>
    </row>
    <row r="1396" spans="1:3" x14ac:dyDescent="0.25">
      <c r="A1396" s="5">
        <v>46686</v>
      </c>
      <c r="B1396" t="s">
        <v>58</v>
      </c>
      <c r="C1396" t="str">
        <f t="shared" si="14"/>
        <v>Mädchen</v>
      </c>
    </row>
    <row r="1397" spans="1:3" x14ac:dyDescent="0.25">
      <c r="A1397" s="5">
        <v>46687</v>
      </c>
      <c r="B1397" t="s">
        <v>58</v>
      </c>
      <c r="C1397" t="str">
        <f t="shared" si="14"/>
        <v>Mädchen</v>
      </c>
    </row>
    <row r="1398" spans="1:3" x14ac:dyDescent="0.25">
      <c r="A1398" s="5">
        <v>46688</v>
      </c>
      <c r="B1398" t="s">
        <v>59</v>
      </c>
      <c r="C1398" t="str">
        <f t="shared" si="14"/>
        <v>Junge</v>
      </c>
    </row>
    <row r="1399" spans="1:3" x14ac:dyDescent="0.25">
      <c r="A1399" s="5">
        <v>46689</v>
      </c>
      <c r="B1399" t="s">
        <v>59</v>
      </c>
      <c r="C1399" t="str">
        <f t="shared" si="14"/>
        <v>Junge</v>
      </c>
    </row>
    <row r="1400" spans="1:3" x14ac:dyDescent="0.25">
      <c r="A1400" s="5">
        <v>46690</v>
      </c>
      <c r="B1400" t="s">
        <v>60</v>
      </c>
      <c r="C1400" t="str">
        <f t="shared" si="14"/>
        <v>Mädchen</v>
      </c>
    </row>
    <row r="1401" spans="1:3" x14ac:dyDescent="0.25">
      <c r="A1401" s="5">
        <v>46691</v>
      </c>
      <c r="B1401" t="s">
        <v>60</v>
      </c>
      <c r="C1401" t="str">
        <f t="shared" si="14"/>
        <v>Mädchen</v>
      </c>
    </row>
    <row r="1402" spans="1:3" x14ac:dyDescent="0.25">
      <c r="A1402" s="5">
        <v>46692</v>
      </c>
      <c r="B1402" t="s">
        <v>61</v>
      </c>
      <c r="C1402" t="str">
        <f t="shared" si="14"/>
        <v>Junge</v>
      </c>
    </row>
    <row r="1403" spans="1:3" x14ac:dyDescent="0.25">
      <c r="A1403" s="5">
        <v>46693</v>
      </c>
      <c r="B1403" t="s">
        <v>61</v>
      </c>
      <c r="C1403" t="str">
        <f t="shared" si="14"/>
        <v>Junge</v>
      </c>
    </row>
    <row r="1404" spans="1:3" x14ac:dyDescent="0.25">
      <c r="A1404" s="5">
        <v>46694</v>
      </c>
      <c r="B1404" t="s">
        <v>62</v>
      </c>
      <c r="C1404" t="str">
        <f t="shared" si="14"/>
        <v>Mädchen</v>
      </c>
    </row>
    <row r="1405" spans="1:3" x14ac:dyDescent="0.25">
      <c r="A1405" s="5">
        <v>46695</v>
      </c>
      <c r="B1405" t="s">
        <v>62</v>
      </c>
      <c r="C1405" t="str">
        <f t="shared" si="14"/>
        <v>Mädchen</v>
      </c>
    </row>
    <row r="1406" spans="1:3" x14ac:dyDescent="0.25">
      <c r="A1406" s="5">
        <v>46696</v>
      </c>
      <c r="B1406" t="s">
        <v>62</v>
      </c>
      <c r="C1406" t="str">
        <f t="shared" si="14"/>
        <v>Mädchen</v>
      </c>
    </row>
    <row r="1407" spans="1:3" x14ac:dyDescent="0.25">
      <c r="A1407" s="5">
        <v>46697</v>
      </c>
      <c r="B1407" t="s">
        <v>63</v>
      </c>
      <c r="C1407" t="str">
        <f t="shared" si="14"/>
        <v>Junge</v>
      </c>
    </row>
    <row r="1408" spans="1:3" x14ac:dyDescent="0.25">
      <c r="A1408" s="5">
        <v>46698</v>
      </c>
      <c r="B1408" t="s">
        <v>63</v>
      </c>
      <c r="C1408" t="str">
        <f t="shared" si="14"/>
        <v>Junge</v>
      </c>
    </row>
    <row r="1409" spans="1:3" x14ac:dyDescent="0.25">
      <c r="A1409" s="5">
        <v>46699</v>
      </c>
      <c r="B1409" t="s">
        <v>64</v>
      </c>
      <c r="C1409" t="str">
        <f t="shared" si="14"/>
        <v>Mädchen</v>
      </c>
    </row>
    <row r="1410" spans="1:3" x14ac:dyDescent="0.25">
      <c r="A1410" s="5">
        <v>46700</v>
      </c>
      <c r="B1410" t="s">
        <v>64</v>
      </c>
      <c r="C1410" t="str">
        <f t="shared" si="14"/>
        <v>Mädchen</v>
      </c>
    </row>
    <row r="1411" spans="1:3" x14ac:dyDescent="0.25">
      <c r="A1411" s="5">
        <v>46701</v>
      </c>
      <c r="B1411" t="s">
        <v>64</v>
      </c>
      <c r="C1411" t="str">
        <f t="shared" si="14"/>
        <v>Mädchen</v>
      </c>
    </row>
    <row r="1412" spans="1:3" x14ac:dyDescent="0.25">
      <c r="A1412" s="5">
        <v>46702</v>
      </c>
      <c r="B1412" t="s">
        <v>53</v>
      </c>
      <c r="C1412" t="str">
        <f t="shared" si="14"/>
        <v>Junge</v>
      </c>
    </row>
    <row r="1413" spans="1:3" x14ac:dyDescent="0.25">
      <c r="A1413" s="5">
        <v>46703</v>
      </c>
      <c r="B1413" t="s">
        <v>53</v>
      </c>
      <c r="C1413" t="str">
        <f t="shared" si="14"/>
        <v>Junge</v>
      </c>
    </row>
    <row r="1414" spans="1:3" x14ac:dyDescent="0.25">
      <c r="A1414" s="5">
        <v>46704</v>
      </c>
      <c r="B1414" t="s">
        <v>54</v>
      </c>
      <c r="C1414" t="str">
        <f t="shared" si="14"/>
        <v>Mädchen</v>
      </c>
    </row>
    <row r="1415" spans="1:3" x14ac:dyDescent="0.25">
      <c r="A1415" s="5">
        <v>46705</v>
      </c>
      <c r="B1415" t="s">
        <v>54</v>
      </c>
      <c r="C1415" t="str">
        <f t="shared" si="14"/>
        <v>Mädchen</v>
      </c>
    </row>
    <row r="1416" spans="1:3" x14ac:dyDescent="0.25">
      <c r="A1416" s="5">
        <v>46706</v>
      </c>
      <c r="B1416" t="s">
        <v>55</v>
      </c>
      <c r="C1416" t="str">
        <f t="shared" si="14"/>
        <v>Junge</v>
      </c>
    </row>
    <row r="1417" spans="1:3" x14ac:dyDescent="0.25">
      <c r="A1417" s="5">
        <v>46707</v>
      </c>
      <c r="B1417" t="s">
        <v>55</v>
      </c>
      <c r="C1417" t="str">
        <f t="shared" si="14"/>
        <v>Junge</v>
      </c>
    </row>
    <row r="1418" spans="1:3" x14ac:dyDescent="0.25">
      <c r="A1418" s="5">
        <v>46708</v>
      </c>
      <c r="B1418" t="s">
        <v>56</v>
      </c>
      <c r="C1418" t="str">
        <f t="shared" si="14"/>
        <v>Mädchen</v>
      </c>
    </row>
    <row r="1419" spans="1:3" x14ac:dyDescent="0.25">
      <c r="A1419" s="5">
        <v>46709</v>
      </c>
      <c r="B1419" t="s">
        <v>56</v>
      </c>
      <c r="C1419" t="str">
        <f t="shared" si="14"/>
        <v>Mädchen</v>
      </c>
    </row>
    <row r="1420" spans="1:3" x14ac:dyDescent="0.25">
      <c r="A1420" s="5">
        <v>46710</v>
      </c>
      <c r="B1420" t="s">
        <v>56</v>
      </c>
      <c r="C1420" t="str">
        <f t="shared" si="14"/>
        <v>Mädchen</v>
      </c>
    </row>
    <row r="1421" spans="1:3" x14ac:dyDescent="0.25">
      <c r="A1421" s="5">
        <v>46711</v>
      </c>
      <c r="B1421" t="s">
        <v>57</v>
      </c>
      <c r="C1421" t="str">
        <f t="shared" si="14"/>
        <v>Junge</v>
      </c>
    </row>
    <row r="1422" spans="1:3" x14ac:dyDescent="0.25">
      <c r="A1422" s="5">
        <v>46712</v>
      </c>
      <c r="B1422" t="s">
        <v>57</v>
      </c>
      <c r="C1422" t="str">
        <f t="shared" si="14"/>
        <v>Junge</v>
      </c>
    </row>
    <row r="1423" spans="1:3" x14ac:dyDescent="0.25">
      <c r="A1423" s="5">
        <v>46713</v>
      </c>
      <c r="B1423" t="s">
        <v>58</v>
      </c>
      <c r="C1423" t="str">
        <f t="shared" si="14"/>
        <v>Mädchen</v>
      </c>
    </row>
    <row r="1424" spans="1:3" x14ac:dyDescent="0.25">
      <c r="A1424" s="5">
        <v>46714</v>
      </c>
      <c r="B1424" t="s">
        <v>58</v>
      </c>
      <c r="C1424" t="str">
        <f t="shared" si="14"/>
        <v>Mädchen</v>
      </c>
    </row>
    <row r="1425" spans="1:3" x14ac:dyDescent="0.25">
      <c r="A1425" s="5">
        <v>46715</v>
      </c>
      <c r="B1425" t="s">
        <v>59</v>
      </c>
      <c r="C1425" t="str">
        <f t="shared" si="14"/>
        <v>Junge</v>
      </c>
    </row>
    <row r="1426" spans="1:3" x14ac:dyDescent="0.25">
      <c r="A1426" s="5">
        <v>46716</v>
      </c>
      <c r="B1426" t="s">
        <v>59</v>
      </c>
      <c r="C1426" t="str">
        <f t="shared" si="14"/>
        <v>Junge</v>
      </c>
    </row>
    <row r="1427" spans="1:3" x14ac:dyDescent="0.25">
      <c r="A1427" s="5">
        <v>46717</v>
      </c>
      <c r="B1427" t="s">
        <v>60</v>
      </c>
      <c r="C1427" t="str">
        <f t="shared" si="14"/>
        <v>Mädchen</v>
      </c>
    </row>
    <row r="1428" spans="1:3" x14ac:dyDescent="0.25">
      <c r="A1428" s="5">
        <v>46718</v>
      </c>
      <c r="B1428" t="s">
        <v>60</v>
      </c>
      <c r="C1428" t="str">
        <f t="shared" si="14"/>
        <v>Mädchen</v>
      </c>
    </row>
    <row r="1429" spans="1:3" x14ac:dyDescent="0.25">
      <c r="A1429" s="5">
        <v>46719</v>
      </c>
      <c r="B1429" t="s">
        <v>61</v>
      </c>
      <c r="C1429" t="str">
        <f t="shared" si="14"/>
        <v>Junge</v>
      </c>
    </row>
    <row r="1430" spans="1:3" x14ac:dyDescent="0.25">
      <c r="A1430" s="5">
        <v>46720</v>
      </c>
      <c r="B1430" t="s">
        <v>61</v>
      </c>
      <c r="C1430" t="str">
        <f t="shared" si="14"/>
        <v>Junge</v>
      </c>
    </row>
    <row r="1431" spans="1:3" x14ac:dyDescent="0.25">
      <c r="A1431" s="5">
        <v>46721</v>
      </c>
      <c r="B1431" t="s">
        <v>61</v>
      </c>
      <c r="C1431" t="str">
        <f t="shared" si="14"/>
        <v>Junge</v>
      </c>
    </row>
    <row r="1432" spans="1:3" x14ac:dyDescent="0.25">
      <c r="A1432" s="5">
        <v>46722</v>
      </c>
      <c r="B1432" t="s">
        <v>62</v>
      </c>
      <c r="C1432" t="str">
        <f t="shared" si="14"/>
        <v>Mädchen</v>
      </c>
    </row>
    <row r="1433" spans="1:3" x14ac:dyDescent="0.25">
      <c r="A1433" s="5">
        <v>46723</v>
      </c>
      <c r="B1433" t="s">
        <v>62</v>
      </c>
      <c r="C1433" t="str">
        <f t="shared" si="14"/>
        <v>Mädchen</v>
      </c>
    </row>
    <row r="1434" spans="1:3" x14ac:dyDescent="0.25">
      <c r="A1434" s="5">
        <v>46724</v>
      </c>
      <c r="B1434" t="s">
        <v>63</v>
      </c>
      <c r="C1434" t="str">
        <f t="shared" si="14"/>
        <v>Junge</v>
      </c>
    </row>
    <row r="1435" spans="1:3" x14ac:dyDescent="0.25">
      <c r="A1435" s="5">
        <v>46725</v>
      </c>
      <c r="B1435" t="s">
        <v>63</v>
      </c>
      <c r="C1435" t="str">
        <f t="shared" si="14"/>
        <v>Junge</v>
      </c>
    </row>
    <row r="1436" spans="1:3" x14ac:dyDescent="0.25">
      <c r="A1436" s="5">
        <v>46726</v>
      </c>
      <c r="B1436" t="s">
        <v>63</v>
      </c>
      <c r="C1436" t="str">
        <f t="shared" si="14"/>
        <v>Junge</v>
      </c>
    </row>
    <row r="1437" spans="1:3" x14ac:dyDescent="0.25">
      <c r="A1437" s="5">
        <v>46727</v>
      </c>
      <c r="B1437" t="s">
        <v>64</v>
      </c>
      <c r="C1437" t="str">
        <f t="shared" si="14"/>
        <v>Mädchen</v>
      </c>
    </row>
    <row r="1438" spans="1:3" x14ac:dyDescent="0.25">
      <c r="A1438" s="5">
        <v>46728</v>
      </c>
      <c r="B1438" t="s">
        <v>64</v>
      </c>
      <c r="C1438" t="str">
        <f t="shared" si="14"/>
        <v>Mädchen</v>
      </c>
    </row>
    <row r="1439" spans="1:3" x14ac:dyDescent="0.25">
      <c r="A1439" s="5">
        <v>46729</v>
      </c>
      <c r="B1439" t="s">
        <v>53</v>
      </c>
      <c r="C1439" t="str">
        <f t="shared" si="14"/>
        <v>Junge</v>
      </c>
    </row>
    <row r="1440" spans="1:3" x14ac:dyDescent="0.25">
      <c r="A1440" s="5">
        <v>46730</v>
      </c>
      <c r="B1440" t="s">
        <v>53</v>
      </c>
      <c r="C1440" t="str">
        <f t="shared" si="14"/>
        <v>Junge</v>
      </c>
    </row>
    <row r="1441" spans="1:3" x14ac:dyDescent="0.25">
      <c r="A1441" s="5">
        <v>46731</v>
      </c>
      <c r="B1441" t="s">
        <v>54</v>
      </c>
      <c r="C1441" t="str">
        <f t="shared" si="14"/>
        <v>Mädchen</v>
      </c>
    </row>
    <row r="1442" spans="1:3" x14ac:dyDescent="0.25">
      <c r="A1442" s="5">
        <v>46732</v>
      </c>
      <c r="B1442" t="s">
        <v>54</v>
      </c>
      <c r="C1442" t="str">
        <f t="shared" si="14"/>
        <v>Mädchen</v>
      </c>
    </row>
    <row r="1443" spans="1:3" x14ac:dyDescent="0.25">
      <c r="A1443" s="5">
        <v>46733</v>
      </c>
      <c r="B1443" t="s">
        <v>54</v>
      </c>
      <c r="C1443" t="str">
        <f t="shared" si="14"/>
        <v>Mädchen</v>
      </c>
    </row>
    <row r="1444" spans="1:3" x14ac:dyDescent="0.25">
      <c r="A1444" s="5">
        <v>46734</v>
      </c>
      <c r="B1444" t="s">
        <v>55</v>
      </c>
      <c r="C1444" t="str">
        <f t="shared" si="14"/>
        <v>Junge</v>
      </c>
    </row>
    <row r="1445" spans="1:3" x14ac:dyDescent="0.25">
      <c r="A1445" s="5">
        <v>46735</v>
      </c>
      <c r="B1445" t="s">
        <v>55</v>
      </c>
      <c r="C1445" t="str">
        <f t="shared" si="14"/>
        <v>Junge</v>
      </c>
    </row>
    <row r="1446" spans="1:3" x14ac:dyDescent="0.25">
      <c r="A1446" s="5">
        <v>46736</v>
      </c>
      <c r="B1446" t="s">
        <v>56</v>
      </c>
      <c r="C1446" t="str">
        <f t="shared" si="14"/>
        <v>Mädchen</v>
      </c>
    </row>
    <row r="1447" spans="1:3" x14ac:dyDescent="0.25">
      <c r="A1447" s="5">
        <v>46737</v>
      </c>
      <c r="B1447" t="s">
        <v>56</v>
      </c>
      <c r="C1447" t="str">
        <f t="shared" si="14"/>
        <v>Mädchen</v>
      </c>
    </row>
    <row r="1448" spans="1:3" x14ac:dyDescent="0.25">
      <c r="A1448" s="5">
        <v>46738</v>
      </c>
      <c r="B1448" t="s">
        <v>57</v>
      </c>
      <c r="C1448" t="str">
        <f t="shared" si="14"/>
        <v>Junge</v>
      </c>
    </row>
    <row r="1449" spans="1:3" x14ac:dyDescent="0.25">
      <c r="A1449" s="5">
        <v>46739</v>
      </c>
      <c r="B1449" t="s">
        <v>57</v>
      </c>
      <c r="C1449" t="str">
        <f t="shared" si="14"/>
        <v>Junge</v>
      </c>
    </row>
    <row r="1450" spans="1:3" x14ac:dyDescent="0.25">
      <c r="A1450" s="5">
        <v>46740</v>
      </c>
      <c r="B1450" t="s">
        <v>58</v>
      </c>
      <c r="C1450" t="str">
        <f t="shared" si="14"/>
        <v>Mädchen</v>
      </c>
    </row>
    <row r="1451" spans="1:3" x14ac:dyDescent="0.25">
      <c r="A1451" s="5">
        <v>46741</v>
      </c>
      <c r="B1451" t="s">
        <v>58</v>
      </c>
      <c r="C1451" t="str">
        <f t="shared" si="14"/>
        <v>Mädchen</v>
      </c>
    </row>
    <row r="1452" spans="1:3" x14ac:dyDescent="0.25">
      <c r="A1452" s="5">
        <v>46742</v>
      </c>
      <c r="B1452" t="s">
        <v>59</v>
      </c>
      <c r="C1452" t="str">
        <f t="shared" si="14"/>
        <v>Junge</v>
      </c>
    </row>
    <row r="1453" spans="1:3" x14ac:dyDescent="0.25">
      <c r="A1453" s="5">
        <v>46743</v>
      </c>
      <c r="B1453" t="s">
        <v>59</v>
      </c>
      <c r="C1453" t="str">
        <f t="shared" si="14"/>
        <v>Junge</v>
      </c>
    </row>
    <row r="1454" spans="1:3" x14ac:dyDescent="0.25">
      <c r="A1454" s="5">
        <v>46744</v>
      </c>
      <c r="B1454" t="s">
        <v>60</v>
      </c>
      <c r="C1454" t="str">
        <f t="shared" si="14"/>
        <v>Mädchen</v>
      </c>
    </row>
    <row r="1455" spans="1:3" x14ac:dyDescent="0.25">
      <c r="A1455" s="5">
        <v>46745</v>
      </c>
      <c r="B1455" t="s">
        <v>60</v>
      </c>
      <c r="C1455" t="str">
        <f t="shared" si="14"/>
        <v>Mädchen</v>
      </c>
    </row>
    <row r="1456" spans="1:3" x14ac:dyDescent="0.25">
      <c r="A1456" s="5">
        <v>46746</v>
      </c>
      <c r="B1456" t="s">
        <v>60</v>
      </c>
      <c r="C1456" t="str">
        <f t="shared" si="14"/>
        <v>Mädchen</v>
      </c>
    </row>
    <row r="1457" spans="1:3" x14ac:dyDescent="0.25">
      <c r="A1457" s="5">
        <v>46747</v>
      </c>
      <c r="B1457" t="s">
        <v>61</v>
      </c>
      <c r="C1457" t="str">
        <f t="shared" si="14"/>
        <v>Junge</v>
      </c>
    </row>
    <row r="1458" spans="1:3" x14ac:dyDescent="0.25">
      <c r="A1458" s="5">
        <v>46748</v>
      </c>
      <c r="B1458" t="s">
        <v>61</v>
      </c>
      <c r="C1458" t="str">
        <f t="shared" si="14"/>
        <v>Junge</v>
      </c>
    </row>
    <row r="1459" spans="1:3" x14ac:dyDescent="0.25">
      <c r="A1459" s="5">
        <v>46749</v>
      </c>
      <c r="B1459" t="s">
        <v>62</v>
      </c>
      <c r="C1459" t="str">
        <f t="shared" si="14"/>
        <v>Mädchen</v>
      </c>
    </row>
    <row r="1460" spans="1:3" x14ac:dyDescent="0.25">
      <c r="A1460" s="5">
        <v>46750</v>
      </c>
      <c r="B1460" t="s">
        <v>62</v>
      </c>
      <c r="C1460" t="str">
        <f t="shared" si="14"/>
        <v>Mädchen</v>
      </c>
    </row>
    <row r="1461" spans="1:3" x14ac:dyDescent="0.25">
      <c r="A1461" s="5">
        <v>46751</v>
      </c>
      <c r="B1461" t="s">
        <v>63</v>
      </c>
      <c r="C1461" t="str">
        <f t="shared" si="14"/>
        <v>Junge</v>
      </c>
    </row>
    <row r="1462" spans="1:3" x14ac:dyDescent="0.25">
      <c r="A1462" s="5">
        <v>46752</v>
      </c>
      <c r="B1462" t="s">
        <v>63</v>
      </c>
      <c r="C1462" t="str">
        <f t="shared" si="14"/>
        <v>Junge</v>
      </c>
    </row>
    <row r="1463" spans="1:3" x14ac:dyDescent="0.25">
      <c r="A1463" s="5">
        <v>46753</v>
      </c>
      <c r="B1463" t="s">
        <v>63</v>
      </c>
      <c r="C1463" t="str">
        <f t="shared" si="14"/>
        <v>Junge</v>
      </c>
    </row>
    <row r="1464" spans="1:3" x14ac:dyDescent="0.25">
      <c r="A1464" s="5"/>
    </row>
    <row r="1465" spans="1:3" x14ac:dyDescent="0.25">
      <c r="A1465" s="5"/>
    </row>
    <row r="1466" spans="1:3" x14ac:dyDescent="0.25">
      <c r="A1466" s="5"/>
    </row>
    <row r="1467" spans="1:3" x14ac:dyDescent="0.25">
      <c r="A1467" s="5"/>
    </row>
    <row r="1468" spans="1:3" x14ac:dyDescent="0.25">
      <c r="A1468" s="5"/>
    </row>
    <row r="1469" spans="1:3" x14ac:dyDescent="0.25">
      <c r="A1469" s="5"/>
    </row>
    <row r="1470" spans="1:3" x14ac:dyDescent="0.25">
      <c r="A1470" s="5"/>
    </row>
    <row r="1471" spans="1:3" x14ac:dyDescent="0.25">
      <c r="A1471" s="5"/>
    </row>
    <row r="1472" spans="1:3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3" x14ac:dyDescent="0.25">
      <c r="A2193" s="5"/>
    </row>
    <row r="2194" spans="1:3" s="37" customFormat="1" x14ac:dyDescent="0.25">
      <c r="A2194" s="5"/>
      <c r="B2194"/>
      <c r="C2194"/>
    </row>
    <row r="2195" spans="1:3" x14ac:dyDescent="0.25">
      <c r="A2195" s="5"/>
    </row>
    <row r="2196" spans="1:3" x14ac:dyDescent="0.25">
      <c r="A2196" s="5"/>
    </row>
    <row r="2197" spans="1:3" x14ac:dyDescent="0.25">
      <c r="A2197" s="5"/>
    </row>
    <row r="2198" spans="1:3" x14ac:dyDescent="0.25">
      <c r="A2198" s="5"/>
    </row>
    <row r="2199" spans="1:3" x14ac:dyDescent="0.25">
      <c r="A2199" s="5"/>
    </row>
    <row r="2200" spans="1:3" x14ac:dyDescent="0.25">
      <c r="A2200" s="5"/>
    </row>
    <row r="2201" spans="1:3" x14ac:dyDescent="0.25">
      <c r="A2201" s="5"/>
    </row>
    <row r="2202" spans="1:3" x14ac:dyDescent="0.25">
      <c r="A2202" s="5"/>
    </row>
    <row r="2203" spans="1:3" x14ac:dyDescent="0.25">
      <c r="A2203" s="5"/>
    </row>
    <row r="2204" spans="1:3" x14ac:dyDescent="0.25">
      <c r="A2204" s="5"/>
    </row>
    <row r="2205" spans="1:3" x14ac:dyDescent="0.25">
      <c r="A2205" s="5"/>
    </row>
    <row r="2206" spans="1:3" x14ac:dyDescent="0.25">
      <c r="A2206" s="5"/>
    </row>
    <row r="2207" spans="1:3" x14ac:dyDescent="0.25">
      <c r="A2207" s="5"/>
    </row>
    <row r="2208" spans="1:3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  <row r="3268" spans="1:1" x14ac:dyDescent="0.25">
      <c r="A3268" s="5"/>
    </row>
    <row r="3269" spans="1:1" x14ac:dyDescent="0.25">
      <c r="A3269" s="5"/>
    </row>
    <row r="3270" spans="1:1" x14ac:dyDescent="0.25">
      <c r="A3270" s="5"/>
    </row>
    <row r="3271" spans="1:1" x14ac:dyDescent="0.25">
      <c r="A3271" s="5"/>
    </row>
    <row r="3272" spans="1:1" x14ac:dyDescent="0.25">
      <c r="A3272" s="5"/>
    </row>
    <row r="3273" spans="1:1" x14ac:dyDescent="0.25">
      <c r="A3273" s="5"/>
    </row>
    <row r="3274" spans="1:1" x14ac:dyDescent="0.25">
      <c r="A3274" s="5"/>
    </row>
    <row r="3275" spans="1:1" x14ac:dyDescent="0.25">
      <c r="A3275" s="5"/>
    </row>
    <row r="3276" spans="1:1" x14ac:dyDescent="0.25">
      <c r="A3276" s="5"/>
    </row>
    <row r="3277" spans="1:1" x14ac:dyDescent="0.25">
      <c r="A3277" s="5"/>
    </row>
    <row r="3278" spans="1:1" x14ac:dyDescent="0.25">
      <c r="A3278" s="5"/>
    </row>
    <row r="3279" spans="1:1" x14ac:dyDescent="0.25">
      <c r="A3279" s="5"/>
    </row>
    <row r="3280" spans="1:1" x14ac:dyDescent="0.25">
      <c r="A3280" s="5"/>
    </row>
    <row r="3281" spans="1:1" x14ac:dyDescent="0.25">
      <c r="A3281" s="5"/>
    </row>
    <row r="3282" spans="1:1" x14ac:dyDescent="0.25">
      <c r="A3282" s="5"/>
    </row>
    <row r="3283" spans="1:1" x14ac:dyDescent="0.25">
      <c r="A3283" s="5"/>
    </row>
    <row r="3284" spans="1:1" x14ac:dyDescent="0.25">
      <c r="A3284" s="5"/>
    </row>
    <row r="3285" spans="1:1" x14ac:dyDescent="0.25">
      <c r="A3285" s="5"/>
    </row>
    <row r="3286" spans="1:1" x14ac:dyDescent="0.25">
      <c r="A3286" s="5"/>
    </row>
    <row r="3287" spans="1:1" x14ac:dyDescent="0.25">
      <c r="A3287" s="5"/>
    </row>
    <row r="3288" spans="1:1" x14ac:dyDescent="0.25">
      <c r="A3288" s="5"/>
    </row>
    <row r="3289" spans="1:1" x14ac:dyDescent="0.25">
      <c r="A3289" s="5"/>
    </row>
    <row r="3290" spans="1:1" x14ac:dyDescent="0.25">
      <c r="A3290" s="5"/>
    </row>
    <row r="3291" spans="1:1" x14ac:dyDescent="0.25">
      <c r="A3291" s="5"/>
    </row>
    <row r="3292" spans="1:1" x14ac:dyDescent="0.25">
      <c r="A3292" s="5"/>
    </row>
    <row r="3293" spans="1:1" x14ac:dyDescent="0.25">
      <c r="A3293" s="5"/>
    </row>
    <row r="3294" spans="1:1" x14ac:dyDescent="0.25">
      <c r="A3294" s="5"/>
    </row>
    <row r="3295" spans="1:1" x14ac:dyDescent="0.25">
      <c r="A3295" s="5"/>
    </row>
    <row r="3296" spans="1:1" x14ac:dyDescent="0.25">
      <c r="A3296" s="5"/>
    </row>
    <row r="3297" spans="1:1" x14ac:dyDescent="0.25">
      <c r="A3297" s="5"/>
    </row>
    <row r="3298" spans="1:1" x14ac:dyDescent="0.25">
      <c r="A3298" s="5"/>
    </row>
    <row r="3299" spans="1:1" x14ac:dyDescent="0.25">
      <c r="A3299" s="5"/>
    </row>
    <row r="3300" spans="1:1" x14ac:dyDescent="0.25">
      <c r="A3300" s="5"/>
    </row>
    <row r="3301" spans="1:1" x14ac:dyDescent="0.25">
      <c r="A3301" s="5"/>
    </row>
    <row r="3302" spans="1:1" x14ac:dyDescent="0.25">
      <c r="A3302" s="5"/>
    </row>
    <row r="3303" spans="1:1" x14ac:dyDescent="0.25">
      <c r="A3303" s="5"/>
    </row>
    <row r="3304" spans="1:1" x14ac:dyDescent="0.25">
      <c r="A3304" s="5"/>
    </row>
    <row r="3305" spans="1:1" x14ac:dyDescent="0.25">
      <c r="A3305" s="5"/>
    </row>
    <row r="3306" spans="1:1" x14ac:dyDescent="0.25">
      <c r="A3306" s="5"/>
    </row>
    <row r="3307" spans="1:1" x14ac:dyDescent="0.25">
      <c r="A3307" s="5"/>
    </row>
    <row r="3308" spans="1:1" x14ac:dyDescent="0.25">
      <c r="A3308" s="5"/>
    </row>
    <row r="3309" spans="1:1" x14ac:dyDescent="0.25">
      <c r="A3309" s="5"/>
    </row>
    <row r="3310" spans="1:1" x14ac:dyDescent="0.25">
      <c r="A3310" s="5"/>
    </row>
    <row r="3311" spans="1:1" x14ac:dyDescent="0.25">
      <c r="A3311" s="5"/>
    </row>
    <row r="3312" spans="1:1" x14ac:dyDescent="0.25">
      <c r="A3312" s="5"/>
    </row>
    <row r="3313" spans="1:1" x14ac:dyDescent="0.25">
      <c r="A3313" s="5"/>
    </row>
    <row r="3314" spans="1:1" x14ac:dyDescent="0.25">
      <c r="A3314" s="5"/>
    </row>
    <row r="3315" spans="1:1" x14ac:dyDescent="0.25">
      <c r="A3315" s="5"/>
    </row>
    <row r="3316" spans="1:1" x14ac:dyDescent="0.25">
      <c r="A3316" s="5"/>
    </row>
    <row r="3317" spans="1:1" x14ac:dyDescent="0.25">
      <c r="A3317" s="5"/>
    </row>
    <row r="3318" spans="1:1" x14ac:dyDescent="0.25">
      <c r="A3318" s="5"/>
    </row>
    <row r="3319" spans="1:1" x14ac:dyDescent="0.25">
      <c r="A3319" s="5"/>
    </row>
    <row r="3320" spans="1:1" x14ac:dyDescent="0.25">
      <c r="A3320" s="5"/>
    </row>
    <row r="3321" spans="1:1" x14ac:dyDescent="0.25">
      <c r="A3321" s="5"/>
    </row>
    <row r="3322" spans="1:1" x14ac:dyDescent="0.25">
      <c r="A3322" s="5"/>
    </row>
    <row r="3323" spans="1:1" x14ac:dyDescent="0.25">
      <c r="A3323" s="5"/>
    </row>
    <row r="3324" spans="1:1" x14ac:dyDescent="0.25">
      <c r="A3324" s="5"/>
    </row>
    <row r="3325" spans="1:1" x14ac:dyDescent="0.25">
      <c r="A3325" s="5"/>
    </row>
    <row r="3326" spans="1:1" x14ac:dyDescent="0.25">
      <c r="A3326" s="5"/>
    </row>
    <row r="3327" spans="1:1" x14ac:dyDescent="0.25">
      <c r="A3327" s="5"/>
    </row>
    <row r="3328" spans="1:1" x14ac:dyDescent="0.25">
      <c r="A3328" s="5"/>
    </row>
    <row r="3329" spans="1:1" x14ac:dyDescent="0.25">
      <c r="A3329" s="5"/>
    </row>
    <row r="3330" spans="1:1" x14ac:dyDescent="0.25">
      <c r="A3330" s="5"/>
    </row>
    <row r="3331" spans="1:1" x14ac:dyDescent="0.25">
      <c r="A3331" s="5"/>
    </row>
    <row r="3332" spans="1:1" x14ac:dyDescent="0.25">
      <c r="A3332" s="5"/>
    </row>
    <row r="3333" spans="1:1" x14ac:dyDescent="0.25">
      <c r="A3333" s="5"/>
    </row>
    <row r="3334" spans="1:1" x14ac:dyDescent="0.25">
      <c r="A3334" s="5"/>
    </row>
    <row r="3335" spans="1:1" x14ac:dyDescent="0.25">
      <c r="A3335" s="5"/>
    </row>
    <row r="3336" spans="1:1" x14ac:dyDescent="0.25">
      <c r="A3336" s="5"/>
    </row>
    <row r="3337" spans="1:1" x14ac:dyDescent="0.25">
      <c r="A3337" s="5"/>
    </row>
    <row r="3338" spans="1:1" x14ac:dyDescent="0.25">
      <c r="A3338" s="5"/>
    </row>
    <row r="3339" spans="1:1" x14ac:dyDescent="0.25">
      <c r="A3339" s="5"/>
    </row>
    <row r="3340" spans="1:1" x14ac:dyDescent="0.25">
      <c r="A3340" s="5"/>
    </row>
    <row r="3341" spans="1:1" x14ac:dyDescent="0.25">
      <c r="A3341" s="5"/>
    </row>
    <row r="3342" spans="1:1" x14ac:dyDescent="0.25">
      <c r="A3342" s="5"/>
    </row>
    <row r="3343" spans="1:1" x14ac:dyDescent="0.25">
      <c r="A3343" s="5"/>
    </row>
    <row r="3344" spans="1:1" x14ac:dyDescent="0.25">
      <c r="A3344" s="5"/>
    </row>
    <row r="3345" spans="1:1" x14ac:dyDescent="0.25">
      <c r="A3345" s="5"/>
    </row>
    <row r="3346" spans="1:1" x14ac:dyDescent="0.25">
      <c r="A3346" s="5"/>
    </row>
    <row r="3347" spans="1:1" x14ac:dyDescent="0.25">
      <c r="A3347" s="5"/>
    </row>
    <row r="3348" spans="1:1" x14ac:dyDescent="0.25">
      <c r="A3348" s="5"/>
    </row>
    <row r="3349" spans="1:1" x14ac:dyDescent="0.25">
      <c r="A3349" s="5"/>
    </row>
    <row r="3350" spans="1:1" x14ac:dyDescent="0.25">
      <c r="A3350" s="5"/>
    </row>
    <row r="3351" spans="1:1" x14ac:dyDescent="0.25">
      <c r="A3351" s="5"/>
    </row>
    <row r="3352" spans="1:1" x14ac:dyDescent="0.25">
      <c r="A3352" s="5"/>
    </row>
    <row r="3353" spans="1:1" x14ac:dyDescent="0.25">
      <c r="A3353" s="5"/>
    </row>
    <row r="3354" spans="1:1" x14ac:dyDescent="0.25">
      <c r="A3354" s="5"/>
    </row>
    <row r="3355" spans="1:1" x14ac:dyDescent="0.25">
      <c r="A3355" s="5"/>
    </row>
    <row r="3356" spans="1:1" x14ac:dyDescent="0.25">
      <c r="A3356" s="5"/>
    </row>
    <row r="3357" spans="1:1" x14ac:dyDescent="0.25">
      <c r="A3357" s="5"/>
    </row>
    <row r="3358" spans="1:1" x14ac:dyDescent="0.25">
      <c r="A3358" s="5"/>
    </row>
    <row r="3359" spans="1:1" x14ac:dyDescent="0.25">
      <c r="A3359" s="5"/>
    </row>
    <row r="3360" spans="1:1" x14ac:dyDescent="0.25">
      <c r="A3360" s="5"/>
    </row>
    <row r="3361" spans="1:1" x14ac:dyDescent="0.25">
      <c r="A3361" s="5"/>
    </row>
    <row r="3362" spans="1:1" x14ac:dyDescent="0.25">
      <c r="A3362" s="5"/>
    </row>
    <row r="3363" spans="1:1" x14ac:dyDescent="0.25">
      <c r="A3363" s="5"/>
    </row>
    <row r="3364" spans="1:1" x14ac:dyDescent="0.25">
      <c r="A3364" s="5"/>
    </row>
    <row r="3365" spans="1:1" x14ac:dyDescent="0.25">
      <c r="A3365" s="5"/>
    </row>
    <row r="3366" spans="1:1" x14ac:dyDescent="0.25">
      <c r="A3366" s="5"/>
    </row>
    <row r="3367" spans="1:1" x14ac:dyDescent="0.25">
      <c r="A3367" s="5"/>
    </row>
    <row r="3368" spans="1:1" x14ac:dyDescent="0.25">
      <c r="A3368" s="5"/>
    </row>
    <row r="3369" spans="1:1" x14ac:dyDescent="0.25">
      <c r="A3369" s="5"/>
    </row>
    <row r="3370" spans="1:1" x14ac:dyDescent="0.25">
      <c r="A3370" s="5"/>
    </row>
    <row r="3371" spans="1:1" x14ac:dyDescent="0.25">
      <c r="A3371" s="5"/>
    </row>
    <row r="3372" spans="1:1" x14ac:dyDescent="0.25">
      <c r="A3372" s="5"/>
    </row>
    <row r="3373" spans="1:1" x14ac:dyDescent="0.25">
      <c r="A3373" s="5"/>
    </row>
    <row r="3374" spans="1:1" x14ac:dyDescent="0.25">
      <c r="A3374" s="5"/>
    </row>
    <row r="3375" spans="1:1" x14ac:dyDescent="0.25">
      <c r="A3375" s="5"/>
    </row>
    <row r="3376" spans="1:1" x14ac:dyDescent="0.25">
      <c r="A3376" s="5"/>
    </row>
    <row r="3377" spans="1:1" x14ac:dyDescent="0.25">
      <c r="A3377" s="5"/>
    </row>
    <row r="3378" spans="1:1" x14ac:dyDescent="0.25">
      <c r="A3378" s="5"/>
    </row>
    <row r="3379" spans="1:1" x14ac:dyDescent="0.25">
      <c r="A3379" s="5"/>
    </row>
    <row r="3380" spans="1:1" x14ac:dyDescent="0.25">
      <c r="A3380" s="5"/>
    </row>
    <row r="3381" spans="1:1" x14ac:dyDescent="0.25">
      <c r="A3381" s="5"/>
    </row>
    <row r="3382" spans="1:1" x14ac:dyDescent="0.25">
      <c r="A3382" s="5"/>
    </row>
    <row r="3383" spans="1:1" x14ac:dyDescent="0.25">
      <c r="A3383" s="5"/>
    </row>
    <row r="3384" spans="1:1" x14ac:dyDescent="0.25">
      <c r="A3384" s="5"/>
    </row>
    <row r="3385" spans="1:1" x14ac:dyDescent="0.25">
      <c r="A3385" s="5"/>
    </row>
    <row r="3386" spans="1:1" x14ac:dyDescent="0.25">
      <c r="A3386" s="5"/>
    </row>
    <row r="3387" spans="1:1" x14ac:dyDescent="0.25">
      <c r="A3387" s="5"/>
    </row>
    <row r="3388" spans="1:1" x14ac:dyDescent="0.25">
      <c r="A3388" s="5"/>
    </row>
    <row r="3389" spans="1:1" x14ac:dyDescent="0.25">
      <c r="A3389" s="5"/>
    </row>
    <row r="3390" spans="1:1" x14ac:dyDescent="0.25">
      <c r="A3390" s="5"/>
    </row>
    <row r="3391" spans="1:1" x14ac:dyDescent="0.25">
      <c r="A3391" s="5"/>
    </row>
    <row r="3392" spans="1:1" x14ac:dyDescent="0.25">
      <c r="A3392" s="5"/>
    </row>
    <row r="3393" spans="1:1" x14ac:dyDescent="0.25">
      <c r="A3393" s="5"/>
    </row>
    <row r="3394" spans="1:1" x14ac:dyDescent="0.25">
      <c r="A3394" s="5"/>
    </row>
    <row r="3395" spans="1:1" x14ac:dyDescent="0.25">
      <c r="A3395" s="5"/>
    </row>
    <row r="3396" spans="1:1" x14ac:dyDescent="0.25">
      <c r="A3396" s="5"/>
    </row>
    <row r="3397" spans="1:1" x14ac:dyDescent="0.25">
      <c r="A3397" s="5"/>
    </row>
    <row r="3398" spans="1:1" x14ac:dyDescent="0.25">
      <c r="A3398" s="5"/>
    </row>
    <row r="3399" spans="1:1" x14ac:dyDescent="0.25">
      <c r="A3399" s="5"/>
    </row>
    <row r="3400" spans="1:1" x14ac:dyDescent="0.25">
      <c r="A3400" s="5"/>
    </row>
    <row r="3401" spans="1:1" x14ac:dyDescent="0.25">
      <c r="A3401" s="5"/>
    </row>
    <row r="3402" spans="1:1" x14ac:dyDescent="0.25">
      <c r="A3402" s="5"/>
    </row>
    <row r="3403" spans="1:1" x14ac:dyDescent="0.25">
      <c r="A3403" s="5"/>
    </row>
    <row r="3404" spans="1:1" x14ac:dyDescent="0.25">
      <c r="A3404" s="5"/>
    </row>
    <row r="3405" spans="1:1" x14ac:dyDescent="0.25">
      <c r="A3405" s="5"/>
    </row>
    <row r="3406" spans="1:1" x14ac:dyDescent="0.25">
      <c r="A3406" s="5"/>
    </row>
    <row r="3407" spans="1:1" x14ac:dyDescent="0.25">
      <c r="A3407" s="5"/>
    </row>
    <row r="3408" spans="1:1" x14ac:dyDescent="0.25">
      <c r="A3408" s="5"/>
    </row>
    <row r="3409" spans="1:1" x14ac:dyDescent="0.25">
      <c r="A3409" s="5"/>
    </row>
    <row r="3410" spans="1:1" x14ac:dyDescent="0.25">
      <c r="A3410" s="5"/>
    </row>
    <row r="3411" spans="1:1" x14ac:dyDescent="0.25">
      <c r="A3411" s="5"/>
    </row>
    <row r="3412" spans="1:1" x14ac:dyDescent="0.25">
      <c r="A3412" s="5"/>
    </row>
    <row r="3413" spans="1:1" x14ac:dyDescent="0.25">
      <c r="A3413" s="5"/>
    </row>
    <row r="3414" spans="1:1" x14ac:dyDescent="0.25">
      <c r="A3414" s="5"/>
    </row>
    <row r="3415" spans="1:1" x14ac:dyDescent="0.25">
      <c r="A3415" s="5"/>
    </row>
    <row r="3416" spans="1:1" x14ac:dyDescent="0.25">
      <c r="A3416" s="5"/>
    </row>
    <row r="3417" spans="1:1" x14ac:dyDescent="0.25">
      <c r="A3417" s="5"/>
    </row>
    <row r="3418" spans="1:1" x14ac:dyDescent="0.25">
      <c r="A3418" s="5"/>
    </row>
    <row r="3419" spans="1:1" x14ac:dyDescent="0.25">
      <c r="A3419" s="5"/>
    </row>
    <row r="3420" spans="1:1" x14ac:dyDescent="0.25">
      <c r="A3420" s="5"/>
    </row>
    <row r="3421" spans="1:1" x14ac:dyDescent="0.25">
      <c r="A3421" s="5"/>
    </row>
    <row r="3422" spans="1:1" x14ac:dyDescent="0.25">
      <c r="A3422" s="5"/>
    </row>
    <row r="3423" spans="1:1" x14ac:dyDescent="0.25">
      <c r="A3423" s="5"/>
    </row>
    <row r="3424" spans="1:1" x14ac:dyDescent="0.25">
      <c r="A3424" s="5"/>
    </row>
    <row r="3425" spans="1:1" x14ac:dyDescent="0.25">
      <c r="A3425" s="5"/>
    </row>
    <row r="3426" spans="1:1" x14ac:dyDescent="0.25">
      <c r="A3426" s="5"/>
    </row>
    <row r="3427" spans="1:1" x14ac:dyDescent="0.25">
      <c r="A3427" s="5"/>
    </row>
    <row r="3428" spans="1:1" x14ac:dyDescent="0.25">
      <c r="A3428" s="5"/>
    </row>
    <row r="3429" spans="1:1" x14ac:dyDescent="0.25">
      <c r="A3429" s="5"/>
    </row>
    <row r="3430" spans="1:1" x14ac:dyDescent="0.25">
      <c r="A3430" s="5"/>
    </row>
    <row r="3431" spans="1:1" x14ac:dyDescent="0.25">
      <c r="A3431" s="5"/>
    </row>
    <row r="3432" spans="1:1" x14ac:dyDescent="0.25">
      <c r="A3432" s="5"/>
    </row>
    <row r="3433" spans="1:1" x14ac:dyDescent="0.25">
      <c r="A3433" s="5"/>
    </row>
    <row r="3434" spans="1:1" x14ac:dyDescent="0.25">
      <c r="A3434" s="5"/>
    </row>
    <row r="3435" spans="1:1" x14ac:dyDescent="0.25">
      <c r="A3435" s="5"/>
    </row>
    <row r="3436" spans="1:1" x14ac:dyDescent="0.25">
      <c r="A3436" s="5"/>
    </row>
    <row r="3437" spans="1:1" x14ac:dyDescent="0.25">
      <c r="A3437" s="5"/>
    </row>
    <row r="3438" spans="1:1" x14ac:dyDescent="0.25">
      <c r="A3438" s="5"/>
    </row>
    <row r="3439" spans="1:1" x14ac:dyDescent="0.25">
      <c r="A3439" s="5"/>
    </row>
    <row r="3440" spans="1:1" x14ac:dyDescent="0.25">
      <c r="A3440" s="5"/>
    </row>
    <row r="3441" spans="1:1" x14ac:dyDescent="0.25">
      <c r="A3441" s="5"/>
    </row>
    <row r="3442" spans="1:1" x14ac:dyDescent="0.25">
      <c r="A3442" s="5"/>
    </row>
    <row r="3443" spans="1:1" x14ac:dyDescent="0.25">
      <c r="A3443" s="5"/>
    </row>
    <row r="3444" spans="1:1" x14ac:dyDescent="0.25">
      <c r="A3444" s="5"/>
    </row>
    <row r="3445" spans="1:1" x14ac:dyDescent="0.25">
      <c r="A3445" s="5"/>
    </row>
    <row r="3446" spans="1:1" x14ac:dyDescent="0.25">
      <c r="A3446" s="5"/>
    </row>
    <row r="3447" spans="1:1" x14ac:dyDescent="0.25">
      <c r="A3447" s="5"/>
    </row>
    <row r="3448" spans="1:1" x14ac:dyDescent="0.25">
      <c r="A3448" s="5"/>
    </row>
    <row r="3449" spans="1:1" x14ac:dyDescent="0.25">
      <c r="A3449" s="5"/>
    </row>
    <row r="3450" spans="1:1" x14ac:dyDescent="0.25">
      <c r="A3450" s="5"/>
    </row>
    <row r="3451" spans="1:1" x14ac:dyDescent="0.25">
      <c r="A3451" s="5"/>
    </row>
    <row r="3452" spans="1:1" x14ac:dyDescent="0.25">
      <c r="A3452" s="5"/>
    </row>
    <row r="3453" spans="1:1" x14ac:dyDescent="0.25">
      <c r="A3453" s="5"/>
    </row>
    <row r="3454" spans="1:1" x14ac:dyDescent="0.25">
      <c r="A3454" s="5"/>
    </row>
    <row r="3455" spans="1:1" x14ac:dyDescent="0.25">
      <c r="A3455" s="5"/>
    </row>
    <row r="3456" spans="1:1" x14ac:dyDescent="0.25">
      <c r="A3456" s="5"/>
    </row>
    <row r="3457" spans="1:1" x14ac:dyDescent="0.25">
      <c r="A3457" s="5"/>
    </row>
    <row r="3458" spans="1:1" x14ac:dyDescent="0.25">
      <c r="A3458" s="5"/>
    </row>
    <row r="3459" spans="1:1" x14ac:dyDescent="0.25">
      <c r="A3459" s="5"/>
    </row>
    <row r="3460" spans="1:1" x14ac:dyDescent="0.25">
      <c r="A3460" s="5"/>
    </row>
    <row r="3461" spans="1:1" x14ac:dyDescent="0.25">
      <c r="A3461" s="5"/>
    </row>
    <row r="3462" spans="1:1" x14ac:dyDescent="0.25">
      <c r="A3462" s="5"/>
    </row>
    <row r="3463" spans="1:1" x14ac:dyDescent="0.25">
      <c r="A3463" s="5"/>
    </row>
    <row r="3464" spans="1:1" x14ac:dyDescent="0.25">
      <c r="A3464" s="5"/>
    </row>
    <row r="3465" spans="1:1" x14ac:dyDescent="0.25">
      <c r="A3465" s="5"/>
    </row>
    <row r="3466" spans="1:1" x14ac:dyDescent="0.25">
      <c r="A3466" s="5"/>
    </row>
    <row r="3467" spans="1:1" x14ac:dyDescent="0.25">
      <c r="A3467" s="5"/>
    </row>
    <row r="3468" spans="1:1" x14ac:dyDescent="0.25">
      <c r="A3468" s="5"/>
    </row>
    <row r="3469" spans="1:1" x14ac:dyDescent="0.25">
      <c r="A3469" s="5"/>
    </row>
    <row r="3470" spans="1:1" x14ac:dyDescent="0.25">
      <c r="A3470" s="5"/>
    </row>
    <row r="3471" spans="1:1" x14ac:dyDescent="0.25">
      <c r="A3471" s="5"/>
    </row>
    <row r="3472" spans="1:1" x14ac:dyDescent="0.25">
      <c r="A3472" s="5"/>
    </row>
    <row r="3473" spans="1:1" x14ac:dyDescent="0.25">
      <c r="A3473" s="5"/>
    </row>
    <row r="3474" spans="1:1" x14ac:dyDescent="0.25">
      <c r="A3474" s="5"/>
    </row>
    <row r="3475" spans="1:1" x14ac:dyDescent="0.25">
      <c r="A3475" s="5"/>
    </row>
    <row r="3476" spans="1:1" x14ac:dyDescent="0.25">
      <c r="A3476" s="5"/>
    </row>
    <row r="3477" spans="1:1" x14ac:dyDescent="0.25">
      <c r="A3477" s="5"/>
    </row>
    <row r="3478" spans="1:1" x14ac:dyDescent="0.25">
      <c r="A3478" s="5"/>
    </row>
    <row r="3479" spans="1:1" x14ac:dyDescent="0.25">
      <c r="A3479" s="5"/>
    </row>
    <row r="3480" spans="1:1" x14ac:dyDescent="0.25">
      <c r="A3480" s="5"/>
    </row>
    <row r="3481" spans="1:1" x14ac:dyDescent="0.25">
      <c r="A3481" s="5"/>
    </row>
    <row r="3482" spans="1:1" x14ac:dyDescent="0.25">
      <c r="A3482" s="5"/>
    </row>
    <row r="3483" spans="1:1" x14ac:dyDescent="0.25">
      <c r="A3483" s="5"/>
    </row>
    <row r="3484" spans="1:1" x14ac:dyDescent="0.25">
      <c r="A3484" s="5"/>
    </row>
    <row r="3485" spans="1:1" x14ac:dyDescent="0.25">
      <c r="A3485" s="5"/>
    </row>
    <row r="3486" spans="1:1" x14ac:dyDescent="0.25">
      <c r="A3486" s="5"/>
    </row>
    <row r="3487" spans="1:1" x14ac:dyDescent="0.25">
      <c r="A3487" s="5"/>
    </row>
    <row r="3488" spans="1:1" x14ac:dyDescent="0.25">
      <c r="A3488" s="5"/>
    </row>
    <row r="3489" spans="1:1" x14ac:dyDescent="0.25">
      <c r="A3489" s="5"/>
    </row>
    <row r="3490" spans="1:1" x14ac:dyDescent="0.25">
      <c r="A3490" s="5"/>
    </row>
    <row r="3491" spans="1:1" x14ac:dyDescent="0.25">
      <c r="A3491" s="5"/>
    </row>
    <row r="3492" spans="1:1" x14ac:dyDescent="0.25">
      <c r="A3492" s="5"/>
    </row>
    <row r="3493" spans="1:1" x14ac:dyDescent="0.25">
      <c r="A3493" s="5"/>
    </row>
    <row r="3494" spans="1:1" x14ac:dyDescent="0.25">
      <c r="A3494" s="5"/>
    </row>
    <row r="3495" spans="1:1" x14ac:dyDescent="0.25">
      <c r="A3495" s="5"/>
    </row>
    <row r="3496" spans="1:1" x14ac:dyDescent="0.25">
      <c r="A3496" s="5"/>
    </row>
    <row r="3497" spans="1:1" x14ac:dyDescent="0.25">
      <c r="A3497" s="5"/>
    </row>
    <row r="3498" spans="1:1" x14ac:dyDescent="0.25">
      <c r="A3498" s="5"/>
    </row>
    <row r="3499" spans="1:1" x14ac:dyDescent="0.25">
      <c r="A3499" s="5"/>
    </row>
    <row r="3500" spans="1:1" x14ac:dyDescent="0.25">
      <c r="A3500" s="5"/>
    </row>
    <row r="3501" spans="1:1" x14ac:dyDescent="0.25">
      <c r="A3501" s="5"/>
    </row>
    <row r="3502" spans="1:1" x14ac:dyDescent="0.25">
      <c r="A3502" s="5"/>
    </row>
    <row r="3503" spans="1:1" x14ac:dyDescent="0.25">
      <c r="A3503" s="5"/>
    </row>
    <row r="3504" spans="1:1" x14ac:dyDescent="0.25">
      <c r="A3504" s="5"/>
    </row>
    <row r="3505" spans="1:1" x14ac:dyDescent="0.25">
      <c r="A3505" s="5"/>
    </row>
    <row r="3506" spans="1:1" x14ac:dyDescent="0.25">
      <c r="A3506" s="5"/>
    </row>
    <row r="3507" spans="1:1" x14ac:dyDescent="0.25">
      <c r="A3507" s="5"/>
    </row>
    <row r="3508" spans="1:1" x14ac:dyDescent="0.25">
      <c r="A3508" s="5"/>
    </row>
    <row r="3509" spans="1:1" x14ac:dyDescent="0.25">
      <c r="A3509" s="5"/>
    </row>
    <row r="3510" spans="1:1" x14ac:dyDescent="0.25">
      <c r="A3510" s="5"/>
    </row>
    <row r="3511" spans="1:1" x14ac:dyDescent="0.25">
      <c r="A3511" s="5"/>
    </row>
    <row r="3512" spans="1:1" x14ac:dyDescent="0.25">
      <c r="A3512" s="5"/>
    </row>
    <row r="3513" spans="1:1" x14ac:dyDescent="0.25">
      <c r="A3513" s="5"/>
    </row>
    <row r="3514" spans="1:1" x14ac:dyDescent="0.25">
      <c r="A3514" s="5"/>
    </row>
    <row r="3515" spans="1:1" x14ac:dyDescent="0.25">
      <c r="A3515" s="5"/>
    </row>
    <row r="3516" spans="1:1" x14ac:dyDescent="0.25">
      <c r="A3516" s="5"/>
    </row>
    <row r="3517" spans="1:1" x14ac:dyDescent="0.25">
      <c r="A3517" s="5"/>
    </row>
    <row r="3518" spans="1:1" x14ac:dyDescent="0.25">
      <c r="A3518" s="5"/>
    </row>
    <row r="3519" spans="1:1" x14ac:dyDescent="0.25">
      <c r="A3519" s="5"/>
    </row>
    <row r="3520" spans="1:1" x14ac:dyDescent="0.25">
      <c r="A3520" s="5"/>
    </row>
    <row r="3521" spans="1:1" x14ac:dyDescent="0.25">
      <c r="A3521" s="5"/>
    </row>
    <row r="3522" spans="1:1" x14ac:dyDescent="0.25">
      <c r="A3522" s="5"/>
    </row>
    <row r="3523" spans="1:1" x14ac:dyDescent="0.25">
      <c r="A3523" s="5"/>
    </row>
    <row r="3524" spans="1:1" x14ac:dyDescent="0.25">
      <c r="A3524" s="5"/>
    </row>
    <row r="3525" spans="1:1" x14ac:dyDescent="0.25">
      <c r="A3525" s="5"/>
    </row>
    <row r="3526" spans="1:1" x14ac:dyDescent="0.25">
      <c r="A3526" s="5"/>
    </row>
    <row r="3527" spans="1:1" x14ac:dyDescent="0.25">
      <c r="A3527" s="5"/>
    </row>
    <row r="3528" spans="1:1" x14ac:dyDescent="0.25">
      <c r="A3528" s="5"/>
    </row>
    <row r="3529" spans="1:1" x14ac:dyDescent="0.25">
      <c r="A3529" s="5"/>
    </row>
    <row r="3530" spans="1:1" x14ac:dyDescent="0.25">
      <c r="A3530" s="5"/>
    </row>
    <row r="3531" spans="1:1" x14ac:dyDescent="0.25">
      <c r="A3531" s="5"/>
    </row>
    <row r="3532" spans="1:1" x14ac:dyDescent="0.25">
      <c r="A3532" s="5"/>
    </row>
    <row r="3533" spans="1:1" x14ac:dyDescent="0.25">
      <c r="A3533" s="5"/>
    </row>
    <row r="3534" spans="1:1" x14ac:dyDescent="0.25">
      <c r="A3534" s="5"/>
    </row>
    <row r="3535" spans="1:1" x14ac:dyDescent="0.25">
      <c r="A3535" s="5"/>
    </row>
    <row r="3536" spans="1:1" x14ac:dyDescent="0.25">
      <c r="A3536" s="5"/>
    </row>
    <row r="3537" spans="1:1" x14ac:dyDescent="0.25">
      <c r="A3537" s="5"/>
    </row>
    <row r="3538" spans="1:1" x14ac:dyDescent="0.25">
      <c r="A3538" s="5"/>
    </row>
    <row r="3539" spans="1:1" x14ac:dyDescent="0.25">
      <c r="A3539" s="5"/>
    </row>
    <row r="3540" spans="1:1" x14ac:dyDescent="0.25">
      <c r="A3540" s="5"/>
    </row>
    <row r="3541" spans="1:1" x14ac:dyDescent="0.25">
      <c r="A3541" s="5"/>
    </row>
    <row r="3542" spans="1:1" x14ac:dyDescent="0.25">
      <c r="A3542" s="5"/>
    </row>
    <row r="3543" spans="1:1" x14ac:dyDescent="0.25">
      <c r="A3543" s="5"/>
    </row>
    <row r="3544" spans="1:1" x14ac:dyDescent="0.25">
      <c r="A3544" s="5"/>
    </row>
    <row r="3545" spans="1:1" x14ac:dyDescent="0.25">
      <c r="A3545" s="5"/>
    </row>
    <row r="3546" spans="1:1" x14ac:dyDescent="0.25">
      <c r="A3546" s="5"/>
    </row>
    <row r="3547" spans="1:1" x14ac:dyDescent="0.25">
      <c r="A3547" s="5"/>
    </row>
    <row r="3548" spans="1:1" x14ac:dyDescent="0.25">
      <c r="A3548" s="5"/>
    </row>
    <row r="3549" spans="1:1" x14ac:dyDescent="0.25">
      <c r="A3549" s="5"/>
    </row>
    <row r="3550" spans="1:1" x14ac:dyDescent="0.25">
      <c r="A3550" s="5"/>
    </row>
    <row r="3551" spans="1:1" x14ac:dyDescent="0.25">
      <c r="A3551" s="5"/>
    </row>
    <row r="3552" spans="1:1" x14ac:dyDescent="0.25">
      <c r="A3552" s="5"/>
    </row>
    <row r="3553" spans="1:1" x14ac:dyDescent="0.25">
      <c r="A3553" s="5"/>
    </row>
    <row r="3554" spans="1:1" x14ac:dyDescent="0.25">
      <c r="A3554" s="5"/>
    </row>
    <row r="3555" spans="1:1" x14ac:dyDescent="0.25">
      <c r="A3555" s="5"/>
    </row>
    <row r="3556" spans="1:1" x14ac:dyDescent="0.25">
      <c r="A3556" s="5"/>
    </row>
    <row r="3557" spans="1:1" x14ac:dyDescent="0.25">
      <c r="A3557" s="5"/>
    </row>
    <row r="3558" spans="1:1" x14ac:dyDescent="0.25">
      <c r="A3558" s="5"/>
    </row>
    <row r="3559" spans="1:1" x14ac:dyDescent="0.25">
      <c r="A3559" s="5"/>
    </row>
    <row r="3560" spans="1:1" x14ac:dyDescent="0.25">
      <c r="A3560" s="5"/>
    </row>
    <row r="3561" spans="1:1" x14ac:dyDescent="0.25">
      <c r="A3561" s="5"/>
    </row>
    <row r="3562" spans="1:1" x14ac:dyDescent="0.25">
      <c r="A3562" s="5"/>
    </row>
    <row r="3563" spans="1:1" x14ac:dyDescent="0.25">
      <c r="A3563" s="5"/>
    </row>
    <row r="3564" spans="1:1" x14ac:dyDescent="0.25">
      <c r="A3564" s="5"/>
    </row>
    <row r="3565" spans="1:1" x14ac:dyDescent="0.25">
      <c r="A3565" s="5"/>
    </row>
    <row r="3566" spans="1:1" x14ac:dyDescent="0.25">
      <c r="A3566" s="5"/>
    </row>
    <row r="3567" spans="1:1" x14ac:dyDescent="0.25">
      <c r="A3567" s="5"/>
    </row>
    <row r="3568" spans="1:1" x14ac:dyDescent="0.25">
      <c r="A3568" s="5"/>
    </row>
    <row r="3569" spans="1:1" x14ac:dyDescent="0.25">
      <c r="A3569" s="5"/>
    </row>
    <row r="3570" spans="1:1" x14ac:dyDescent="0.25">
      <c r="A3570" s="5"/>
    </row>
    <row r="3571" spans="1:1" x14ac:dyDescent="0.25">
      <c r="A3571" s="5"/>
    </row>
    <row r="3572" spans="1:1" x14ac:dyDescent="0.25">
      <c r="A3572" s="5"/>
    </row>
    <row r="3573" spans="1:1" x14ac:dyDescent="0.25">
      <c r="A3573" s="5"/>
    </row>
    <row r="3574" spans="1:1" x14ac:dyDescent="0.25">
      <c r="A3574" s="5"/>
    </row>
    <row r="3575" spans="1:1" x14ac:dyDescent="0.25">
      <c r="A3575" s="5"/>
    </row>
    <row r="3576" spans="1:1" x14ac:dyDescent="0.25">
      <c r="A3576" s="5"/>
    </row>
    <row r="3577" spans="1:1" x14ac:dyDescent="0.25">
      <c r="A3577" s="5"/>
    </row>
    <row r="3578" spans="1:1" x14ac:dyDescent="0.25">
      <c r="A3578" s="5"/>
    </row>
    <row r="3579" spans="1:1" x14ac:dyDescent="0.25">
      <c r="A3579" s="5"/>
    </row>
    <row r="3580" spans="1:1" x14ac:dyDescent="0.25">
      <c r="A3580" s="5"/>
    </row>
    <row r="3581" spans="1:1" x14ac:dyDescent="0.25">
      <c r="A3581" s="5"/>
    </row>
    <row r="3582" spans="1:1" x14ac:dyDescent="0.25">
      <c r="A3582" s="5"/>
    </row>
    <row r="3583" spans="1:1" x14ac:dyDescent="0.25">
      <c r="A3583" s="5"/>
    </row>
    <row r="3584" spans="1:1" x14ac:dyDescent="0.25">
      <c r="A3584" s="5"/>
    </row>
    <row r="3585" spans="1:1" x14ac:dyDescent="0.25">
      <c r="A3585" s="5"/>
    </row>
    <row r="3586" spans="1:1" x14ac:dyDescent="0.25">
      <c r="A3586" s="5"/>
    </row>
    <row r="3587" spans="1:1" x14ac:dyDescent="0.25">
      <c r="A3587" s="5"/>
    </row>
    <row r="3588" spans="1:1" x14ac:dyDescent="0.25">
      <c r="A3588" s="5"/>
    </row>
    <row r="3589" spans="1:1" x14ac:dyDescent="0.25">
      <c r="A3589" s="5"/>
    </row>
    <row r="3590" spans="1:1" x14ac:dyDescent="0.25">
      <c r="A3590" s="5"/>
    </row>
    <row r="3591" spans="1:1" x14ac:dyDescent="0.25">
      <c r="A3591" s="5"/>
    </row>
    <row r="3592" spans="1:1" x14ac:dyDescent="0.25">
      <c r="A3592" s="5"/>
    </row>
    <row r="3593" spans="1:1" x14ac:dyDescent="0.25">
      <c r="A3593" s="5"/>
    </row>
    <row r="3594" spans="1:1" x14ac:dyDescent="0.25">
      <c r="A3594" s="5"/>
    </row>
    <row r="3595" spans="1:1" x14ac:dyDescent="0.25">
      <c r="A3595" s="5"/>
    </row>
    <row r="3596" spans="1:1" x14ac:dyDescent="0.25">
      <c r="A3596" s="5"/>
    </row>
    <row r="3597" spans="1:1" x14ac:dyDescent="0.25">
      <c r="A3597" s="5"/>
    </row>
    <row r="3598" spans="1:1" x14ac:dyDescent="0.25">
      <c r="A3598" s="5"/>
    </row>
    <row r="3599" spans="1:1" x14ac:dyDescent="0.25">
      <c r="A3599" s="5"/>
    </row>
    <row r="3600" spans="1:1" x14ac:dyDescent="0.25">
      <c r="A3600" s="5"/>
    </row>
    <row r="3601" spans="1:1" x14ac:dyDescent="0.25">
      <c r="A3601" s="5"/>
    </row>
    <row r="3602" spans="1:1" x14ac:dyDescent="0.25">
      <c r="A3602" s="5"/>
    </row>
    <row r="3603" spans="1:1" x14ac:dyDescent="0.25">
      <c r="A3603" s="5"/>
    </row>
    <row r="3604" spans="1:1" x14ac:dyDescent="0.25">
      <c r="A3604" s="5"/>
    </row>
    <row r="3605" spans="1:1" x14ac:dyDescent="0.25">
      <c r="A3605" s="5"/>
    </row>
    <row r="3606" spans="1:1" x14ac:dyDescent="0.25">
      <c r="A3606" s="5"/>
    </row>
    <row r="3607" spans="1:1" x14ac:dyDescent="0.25">
      <c r="A3607" s="5"/>
    </row>
    <row r="3608" spans="1:1" x14ac:dyDescent="0.25">
      <c r="A3608" s="5"/>
    </row>
    <row r="3609" spans="1:1" x14ac:dyDescent="0.25">
      <c r="A3609" s="5"/>
    </row>
    <row r="3610" spans="1:1" x14ac:dyDescent="0.25">
      <c r="A3610" s="5"/>
    </row>
    <row r="3611" spans="1:1" x14ac:dyDescent="0.25">
      <c r="A3611" s="5"/>
    </row>
    <row r="3612" spans="1:1" x14ac:dyDescent="0.25">
      <c r="A3612" s="5"/>
    </row>
    <row r="3613" spans="1:1" x14ac:dyDescent="0.25">
      <c r="A3613" s="5"/>
    </row>
    <row r="3614" spans="1:1" x14ac:dyDescent="0.25">
      <c r="A3614" s="5"/>
    </row>
    <row r="3615" spans="1:1" x14ac:dyDescent="0.25">
      <c r="A3615" s="5"/>
    </row>
    <row r="3616" spans="1:1" x14ac:dyDescent="0.25">
      <c r="A3616" s="5"/>
    </row>
    <row r="3617" spans="1:1" x14ac:dyDescent="0.25">
      <c r="A3617" s="5"/>
    </row>
    <row r="3618" spans="1:1" x14ac:dyDescent="0.25">
      <c r="A3618" s="5"/>
    </row>
    <row r="3619" spans="1:1" x14ac:dyDescent="0.25">
      <c r="A3619" s="5"/>
    </row>
    <row r="3620" spans="1:1" x14ac:dyDescent="0.25">
      <c r="A3620" s="5"/>
    </row>
    <row r="3621" spans="1:1" x14ac:dyDescent="0.25">
      <c r="A3621" s="5"/>
    </row>
    <row r="3622" spans="1:1" x14ac:dyDescent="0.25">
      <c r="A3622" s="5"/>
    </row>
    <row r="3623" spans="1:1" x14ac:dyDescent="0.25">
      <c r="A3623" s="5"/>
    </row>
    <row r="3624" spans="1:1" x14ac:dyDescent="0.25">
      <c r="A3624" s="5"/>
    </row>
    <row r="3625" spans="1:1" x14ac:dyDescent="0.25">
      <c r="A3625" s="5"/>
    </row>
    <row r="3626" spans="1:1" x14ac:dyDescent="0.25">
      <c r="A3626" s="5"/>
    </row>
    <row r="3627" spans="1:1" x14ac:dyDescent="0.25">
      <c r="A3627" s="5"/>
    </row>
    <row r="3628" spans="1:1" x14ac:dyDescent="0.25">
      <c r="A3628" s="5"/>
    </row>
    <row r="3629" spans="1:1" x14ac:dyDescent="0.25">
      <c r="A3629" s="5"/>
    </row>
    <row r="3630" spans="1:1" x14ac:dyDescent="0.25">
      <c r="A3630" s="5"/>
    </row>
    <row r="3631" spans="1:1" x14ac:dyDescent="0.25">
      <c r="A3631" s="5"/>
    </row>
    <row r="3632" spans="1:1" x14ac:dyDescent="0.25">
      <c r="A3632" s="5"/>
    </row>
    <row r="3633" spans="1:1" x14ac:dyDescent="0.25">
      <c r="A3633" s="5"/>
    </row>
    <row r="3634" spans="1:1" x14ac:dyDescent="0.25">
      <c r="A3634" s="5"/>
    </row>
    <row r="3635" spans="1:1" x14ac:dyDescent="0.25">
      <c r="A3635" s="5"/>
    </row>
    <row r="3636" spans="1:1" x14ac:dyDescent="0.25">
      <c r="A3636" s="5"/>
    </row>
    <row r="3637" spans="1:1" x14ac:dyDescent="0.25">
      <c r="A3637" s="5"/>
    </row>
    <row r="3638" spans="1:1" x14ac:dyDescent="0.25">
      <c r="A3638" s="5"/>
    </row>
    <row r="3639" spans="1:1" x14ac:dyDescent="0.25">
      <c r="A3639" s="5"/>
    </row>
    <row r="3640" spans="1:1" x14ac:dyDescent="0.25">
      <c r="A3640" s="5"/>
    </row>
    <row r="3641" spans="1:1" x14ac:dyDescent="0.25">
      <c r="A3641" s="5"/>
    </row>
    <row r="3642" spans="1:1" x14ac:dyDescent="0.25">
      <c r="A3642" s="5"/>
    </row>
    <row r="3643" spans="1:1" x14ac:dyDescent="0.25">
      <c r="A3643" s="5"/>
    </row>
    <row r="3644" spans="1:1" x14ac:dyDescent="0.25">
      <c r="A3644" s="5"/>
    </row>
    <row r="3645" spans="1:1" x14ac:dyDescent="0.25">
      <c r="A3645" s="5"/>
    </row>
    <row r="3646" spans="1:1" x14ac:dyDescent="0.25">
      <c r="A3646" s="5"/>
    </row>
    <row r="3647" spans="1:1" x14ac:dyDescent="0.25">
      <c r="A3647" s="5"/>
    </row>
    <row r="3648" spans="1:1" x14ac:dyDescent="0.25">
      <c r="A3648" s="5"/>
    </row>
    <row r="3649" spans="1:1" x14ac:dyDescent="0.25">
      <c r="A3649" s="5"/>
    </row>
    <row r="3650" spans="1:1" x14ac:dyDescent="0.25">
      <c r="A3650" s="5"/>
    </row>
    <row r="3651" spans="1:1" x14ac:dyDescent="0.25">
      <c r="A3651" s="5"/>
    </row>
    <row r="3652" spans="1:1" x14ac:dyDescent="0.25">
      <c r="A3652" s="5"/>
    </row>
    <row r="3653" spans="1:1" x14ac:dyDescent="0.25">
      <c r="A3653" s="5"/>
    </row>
    <row r="3654" spans="1:1" x14ac:dyDescent="0.25">
      <c r="A3654" s="5"/>
    </row>
    <row r="3655" spans="1:1" x14ac:dyDescent="0.25">
      <c r="A3655" s="5"/>
    </row>
    <row r="3656" spans="1:1" x14ac:dyDescent="0.25">
      <c r="A3656" s="5"/>
    </row>
    <row r="3657" spans="1:1" x14ac:dyDescent="0.25">
      <c r="A3657" s="5"/>
    </row>
    <row r="3658" spans="1:1" x14ac:dyDescent="0.25">
      <c r="A3658" s="5"/>
    </row>
    <row r="3659" spans="1:1" x14ac:dyDescent="0.25">
      <c r="A3659" s="5"/>
    </row>
    <row r="3660" spans="1:1" x14ac:dyDescent="0.25">
      <c r="A3660" s="5"/>
    </row>
    <row r="3661" spans="1:1" x14ac:dyDescent="0.25">
      <c r="A3661" s="5"/>
    </row>
    <row r="3662" spans="1:1" x14ac:dyDescent="0.25">
      <c r="A3662" s="5"/>
    </row>
    <row r="3663" spans="1:1" x14ac:dyDescent="0.25">
      <c r="A3663" s="5"/>
    </row>
    <row r="3664" spans="1:1" x14ac:dyDescent="0.25">
      <c r="A3664" s="5"/>
    </row>
    <row r="3665" spans="1:1" x14ac:dyDescent="0.25">
      <c r="A3665" s="5"/>
    </row>
    <row r="3666" spans="1:1" x14ac:dyDescent="0.25">
      <c r="A3666" s="5"/>
    </row>
    <row r="3667" spans="1:1" x14ac:dyDescent="0.25">
      <c r="A3667" s="5"/>
    </row>
    <row r="3668" spans="1:1" x14ac:dyDescent="0.25">
      <c r="A3668" s="5"/>
    </row>
    <row r="3669" spans="1:1" x14ac:dyDescent="0.25">
      <c r="A3669" s="5"/>
    </row>
    <row r="3670" spans="1:1" x14ac:dyDescent="0.25">
      <c r="A3670" s="5"/>
    </row>
    <row r="3671" spans="1:1" x14ac:dyDescent="0.25">
      <c r="A3671" s="5"/>
    </row>
    <row r="3672" spans="1:1" x14ac:dyDescent="0.25">
      <c r="A3672" s="5"/>
    </row>
    <row r="3673" spans="1:1" x14ac:dyDescent="0.25">
      <c r="A3673" s="5"/>
    </row>
    <row r="3674" spans="1:1" x14ac:dyDescent="0.25">
      <c r="A3674" s="5"/>
    </row>
    <row r="3675" spans="1:1" x14ac:dyDescent="0.25">
      <c r="A3675" s="5"/>
    </row>
    <row r="3676" spans="1:1" x14ac:dyDescent="0.25">
      <c r="A3676" s="5"/>
    </row>
    <row r="3677" spans="1:1" x14ac:dyDescent="0.25">
      <c r="A3677" s="5"/>
    </row>
    <row r="3678" spans="1:1" x14ac:dyDescent="0.25">
      <c r="A3678" s="5"/>
    </row>
    <row r="3679" spans="1:1" x14ac:dyDescent="0.25">
      <c r="A3679" s="5"/>
    </row>
    <row r="3680" spans="1:1" x14ac:dyDescent="0.25">
      <c r="A3680" s="5"/>
    </row>
    <row r="3681" spans="1:1" x14ac:dyDescent="0.25">
      <c r="A3681" s="5"/>
    </row>
    <row r="3682" spans="1:1" x14ac:dyDescent="0.25">
      <c r="A3682" s="5"/>
    </row>
    <row r="3683" spans="1:1" x14ac:dyDescent="0.25">
      <c r="A3683" s="5"/>
    </row>
    <row r="3684" spans="1:1" x14ac:dyDescent="0.25">
      <c r="A3684" s="5"/>
    </row>
    <row r="3685" spans="1:1" x14ac:dyDescent="0.25">
      <c r="A3685" s="5"/>
    </row>
    <row r="3686" spans="1:1" x14ac:dyDescent="0.25">
      <c r="A3686" s="5"/>
    </row>
    <row r="3687" spans="1:1" x14ac:dyDescent="0.25">
      <c r="A3687" s="5"/>
    </row>
    <row r="3688" spans="1:1" x14ac:dyDescent="0.25">
      <c r="A3688" s="5"/>
    </row>
    <row r="3689" spans="1:1" x14ac:dyDescent="0.25">
      <c r="A3689" s="5"/>
    </row>
    <row r="3690" spans="1:1" x14ac:dyDescent="0.25">
      <c r="A3690" s="5"/>
    </row>
    <row r="3691" spans="1:1" x14ac:dyDescent="0.25">
      <c r="A3691" s="5"/>
    </row>
    <row r="3692" spans="1:1" x14ac:dyDescent="0.25">
      <c r="A3692" s="5"/>
    </row>
    <row r="3693" spans="1:1" x14ac:dyDescent="0.25">
      <c r="A3693" s="5"/>
    </row>
    <row r="3694" spans="1:1" x14ac:dyDescent="0.25">
      <c r="A3694" s="5"/>
    </row>
    <row r="3695" spans="1:1" x14ac:dyDescent="0.25">
      <c r="A3695" s="5"/>
    </row>
    <row r="3696" spans="1:1" x14ac:dyDescent="0.25">
      <c r="A3696" s="5"/>
    </row>
    <row r="3697" spans="1:1" x14ac:dyDescent="0.25">
      <c r="A3697" s="5"/>
    </row>
    <row r="3698" spans="1:1" x14ac:dyDescent="0.25">
      <c r="A3698" s="5"/>
    </row>
    <row r="3699" spans="1:1" x14ac:dyDescent="0.25">
      <c r="A3699" s="5"/>
    </row>
    <row r="3700" spans="1:1" x14ac:dyDescent="0.25">
      <c r="A3700" s="5"/>
    </row>
    <row r="3701" spans="1:1" x14ac:dyDescent="0.25">
      <c r="A3701" s="5"/>
    </row>
    <row r="3702" spans="1:1" x14ac:dyDescent="0.25">
      <c r="A3702" s="5"/>
    </row>
    <row r="3703" spans="1:1" x14ac:dyDescent="0.25">
      <c r="A3703" s="5"/>
    </row>
    <row r="3704" spans="1:1" x14ac:dyDescent="0.25">
      <c r="A3704" s="5"/>
    </row>
    <row r="3705" spans="1:1" x14ac:dyDescent="0.25">
      <c r="A3705" s="5"/>
    </row>
    <row r="3706" spans="1:1" x14ac:dyDescent="0.25">
      <c r="A3706" s="5"/>
    </row>
    <row r="3707" spans="1:1" x14ac:dyDescent="0.25">
      <c r="A3707" s="5"/>
    </row>
    <row r="3708" spans="1:1" x14ac:dyDescent="0.25">
      <c r="A3708" s="5"/>
    </row>
    <row r="3709" spans="1:1" x14ac:dyDescent="0.25">
      <c r="A3709" s="5"/>
    </row>
    <row r="3710" spans="1:1" x14ac:dyDescent="0.25">
      <c r="A3710" s="5"/>
    </row>
    <row r="3711" spans="1:1" x14ac:dyDescent="0.25">
      <c r="A3711" s="5"/>
    </row>
    <row r="3712" spans="1:1" x14ac:dyDescent="0.25">
      <c r="A3712" s="5"/>
    </row>
    <row r="3713" spans="1:1" x14ac:dyDescent="0.25">
      <c r="A3713" s="5"/>
    </row>
    <row r="3714" spans="1:1" x14ac:dyDescent="0.25">
      <c r="A3714" s="5"/>
    </row>
    <row r="3715" spans="1:1" x14ac:dyDescent="0.25">
      <c r="A3715" s="5"/>
    </row>
    <row r="3716" spans="1:1" x14ac:dyDescent="0.25">
      <c r="A3716" s="5"/>
    </row>
    <row r="3717" spans="1:1" x14ac:dyDescent="0.25">
      <c r="A3717" s="5"/>
    </row>
    <row r="3718" spans="1:1" x14ac:dyDescent="0.25">
      <c r="A3718" s="5"/>
    </row>
    <row r="3719" spans="1:1" x14ac:dyDescent="0.25">
      <c r="A3719" s="5"/>
    </row>
    <row r="3720" spans="1:1" x14ac:dyDescent="0.25">
      <c r="A3720" s="5"/>
    </row>
    <row r="3721" spans="1:1" x14ac:dyDescent="0.25">
      <c r="A3721" s="5"/>
    </row>
    <row r="3722" spans="1:1" x14ac:dyDescent="0.25">
      <c r="A3722" s="5"/>
    </row>
    <row r="3723" spans="1:1" x14ac:dyDescent="0.25">
      <c r="A3723" s="5"/>
    </row>
    <row r="3724" spans="1:1" x14ac:dyDescent="0.25">
      <c r="A3724" s="5"/>
    </row>
    <row r="3725" spans="1:1" x14ac:dyDescent="0.25">
      <c r="A3725" s="5"/>
    </row>
    <row r="3726" spans="1:1" x14ac:dyDescent="0.25">
      <c r="A3726" s="5"/>
    </row>
    <row r="3727" spans="1:1" x14ac:dyDescent="0.25">
      <c r="A3727" s="5"/>
    </row>
    <row r="3728" spans="1:1" x14ac:dyDescent="0.25">
      <c r="A3728" s="5"/>
    </row>
    <row r="3729" spans="1:1" x14ac:dyDescent="0.25">
      <c r="A3729" s="5"/>
    </row>
    <row r="3730" spans="1:1" x14ac:dyDescent="0.25">
      <c r="A3730" s="5"/>
    </row>
    <row r="3731" spans="1:1" x14ac:dyDescent="0.25">
      <c r="A3731" s="5"/>
    </row>
    <row r="3732" spans="1:1" x14ac:dyDescent="0.25">
      <c r="A3732" s="5"/>
    </row>
    <row r="3733" spans="1:1" x14ac:dyDescent="0.25">
      <c r="A3733" s="5"/>
    </row>
    <row r="3734" spans="1:1" x14ac:dyDescent="0.25">
      <c r="A3734" s="5"/>
    </row>
    <row r="3735" spans="1:1" x14ac:dyDescent="0.25">
      <c r="A3735" s="5"/>
    </row>
    <row r="3736" spans="1:1" x14ac:dyDescent="0.25">
      <c r="A3736" s="5"/>
    </row>
    <row r="3737" spans="1:1" x14ac:dyDescent="0.25">
      <c r="A3737" s="5"/>
    </row>
    <row r="3738" spans="1:1" x14ac:dyDescent="0.25">
      <c r="A3738" s="5"/>
    </row>
    <row r="3739" spans="1:1" x14ac:dyDescent="0.25">
      <c r="A3739" s="5"/>
    </row>
    <row r="3740" spans="1:1" x14ac:dyDescent="0.25">
      <c r="A3740" s="5"/>
    </row>
    <row r="3741" spans="1:1" x14ac:dyDescent="0.25">
      <c r="A3741" s="5"/>
    </row>
    <row r="3742" spans="1:1" x14ac:dyDescent="0.25">
      <c r="A3742" s="5"/>
    </row>
    <row r="3743" spans="1:1" x14ac:dyDescent="0.25">
      <c r="A3743" s="5"/>
    </row>
    <row r="3744" spans="1:1" x14ac:dyDescent="0.25">
      <c r="A3744" s="5"/>
    </row>
    <row r="3745" spans="1:1" x14ac:dyDescent="0.25">
      <c r="A3745" s="5"/>
    </row>
    <row r="3746" spans="1:1" x14ac:dyDescent="0.25">
      <c r="A3746" s="5"/>
    </row>
    <row r="3747" spans="1:1" x14ac:dyDescent="0.25">
      <c r="A3747" s="5"/>
    </row>
    <row r="3748" spans="1:1" x14ac:dyDescent="0.25">
      <c r="A3748" s="5"/>
    </row>
    <row r="3749" spans="1:1" x14ac:dyDescent="0.25">
      <c r="A3749" s="5"/>
    </row>
    <row r="3750" spans="1:1" x14ac:dyDescent="0.25">
      <c r="A3750" s="5"/>
    </row>
    <row r="3751" spans="1:1" x14ac:dyDescent="0.25">
      <c r="A3751" s="5"/>
    </row>
    <row r="3752" spans="1:1" x14ac:dyDescent="0.25">
      <c r="A3752" s="5"/>
    </row>
    <row r="3753" spans="1:1" x14ac:dyDescent="0.25">
      <c r="A3753" s="5"/>
    </row>
    <row r="3754" spans="1:1" x14ac:dyDescent="0.25">
      <c r="A3754" s="5"/>
    </row>
    <row r="3755" spans="1:1" x14ac:dyDescent="0.25">
      <c r="A3755" s="5"/>
    </row>
    <row r="3756" spans="1:1" x14ac:dyDescent="0.25">
      <c r="A3756" s="5"/>
    </row>
    <row r="3757" spans="1:1" x14ac:dyDescent="0.25">
      <c r="A3757" s="5"/>
    </row>
    <row r="3758" spans="1:1" x14ac:dyDescent="0.25">
      <c r="A3758" s="5"/>
    </row>
    <row r="3759" spans="1:1" x14ac:dyDescent="0.25">
      <c r="A3759" s="5"/>
    </row>
    <row r="3760" spans="1:1" x14ac:dyDescent="0.25">
      <c r="A3760" s="5"/>
    </row>
    <row r="3761" spans="1:1" x14ac:dyDescent="0.25">
      <c r="A3761" s="5"/>
    </row>
    <row r="3762" spans="1:1" x14ac:dyDescent="0.25">
      <c r="A3762" s="5"/>
    </row>
    <row r="3763" spans="1:1" x14ac:dyDescent="0.25">
      <c r="A3763" s="5"/>
    </row>
    <row r="3764" spans="1:1" x14ac:dyDescent="0.25">
      <c r="A3764" s="5"/>
    </row>
    <row r="3765" spans="1:1" x14ac:dyDescent="0.25">
      <c r="A3765" s="5"/>
    </row>
    <row r="3766" spans="1:1" x14ac:dyDescent="0.25">
      <c r="A3766" s="5"/>
    </row>
    <row r="3767" spans="1:1" x14ac:dyDescent="0.25">
      <c r="A3767" s="5"/>
    </row>
    <row r="3768" spans="1:1" x14ac:dyDescent="0.25">
      <c r="A3768" s="5"/>
    </row>
    <row r="3769" spans="1:1" x14ac:dyDescent="0.25">
      <c r="A3769" s="5"/>
    </row>
    <row r="3770" spans="1:1" x14ac:dyDescent="0.25">
      <c r="A3770" s="5"/>
    </row>
    <row r="3771" spans="1:1" x14ac:dyDescent="0.25">
      <c r="A3771" s="5"/>
    </row>
    <row r="3772" spans="1:1" x14ac:dyDescent="0.25">
      <c r="A3772" s="5"/>
    </row>
    <row r="3773" spans="1:1" x14ac:dyDescent="0.25">
      <c r="A3773" s="5"/>
    </row>
    <row r="3774" spans="1:1" x14ac:dyDescent="0.25">
      <c r="A3774" s="5"/>
    </row>
    <row r="3775" spans="1:1" x14ac:dyDescent="0.25">
      <c r="A3775" s="5"/>
    </row>
    <row r="3776" spans="1:1" x14ac:dyDescent="0.25">
      <c r="A3776" s="5"/>
    </row>
    <row r="3777" spans="1:1" x14ac:dyDescent="0.25">
      <c r="A3777" s="5"/>
    </row>
    <row r="3778" spans="1:1" x14ac:dyDescent="0.25">
      <c r="A3778" s="5"/>
    </row>
    <row r="3779" spans="1:1" x14ac:dyDescent="0.25">
      <c r="A3779" s="5"/>
    </row>
    <row r="3780" spans="1:1" x14ac:dyDescent="0.25">
      <c r="A3780" s="5"/>
    </row>
    <row r="3781" spans="1:1" x14ac:dyDescent="0.25">
      <c r="A3781" s="5"/>
    </row>
    <row r="3782" spans="1:1" x14ac:dyDescent="0.25">
      <c r="A3782" s="5"/>
    </row>
    <row r="3783" spans="1:1" x14ac:dyDescent="0.25">
      <c r="A3783" s="5"/>
    </row>
    <row r="3784" spans="1:1" x14ac:dyDescent="0.25">
      <c r="A3784" s="5"/>
    </row>
    <row r="3785" spans="1:1" x14ac:dyDescent="0.25">
      <c r="A3785" s="5"/>
    </row>
    <row r="3786" spans="1:1" x14ac:dyDescent="0.25">
      <c r="A3786" s="5"/>
    </row>
    <row r="3787" spans="1:1" x14ac:dyDescent="0.25">
      <c r="A3787" s="5"/>
    </row>
    <row r="3788" spans="1:1" x14ac:dyDescent="0.25">
      <c r="A3788" s="5"/>
    </row>
    <row r="3789" spans="1:1" x14ac:dyDescent="0.25">
      <c r="A3789" s="5"/>
    </row>
    <row r="3790" spans="1:1" x14ac:dyDescent="0.25">
      <c r="A3790" s="5"/>
    </row>
    <row r="3791" spans="1:1" x14ac:dyDescent="0.25">
      <c r="A3791" s="5"/>
    </row>
    <row r="3792" spans="1:1" x14ac:dyDescent="0.25">
      <c r="A3792" s="5"/>
    </row>
    <row r="3793" spans="1:1" x14ac:dyDescent="0.25">
      <c r="A3793" s="5"/>
    </row>
    <row r="3794" spans="1:1" x14ac:dyDescent="0.25">
      <c r="A3794" s="5"/>
    </row>
    <row r="3795" spans="1:1" x14ac:dyDescent="0.25">
      <c r="A3795" s="5"/>
    </row>
    <row r="3796" spans="1:1" x14ac:dyDescent="0.25">
      <c r="A3796" s="5"/>
    </row>
    <row r="3797" spans="1:1" x14ac:dyDescent="0.25">
      <c r="A3797" s="5"/>
    </row>
    <row r="3798" spans="1:1" x14ac:dyDescent="0.25">
      <c r="A3798" s="5"/>
    </row>
    <row r="3799" spans="1:1" x14ac:dyDescent="0.25">
      <c r="A3799" s="5"/>
    </row>
    <row r="3800" spans="1:1" x14ac:dyDescent="0.25">
      <c r="A3800" s="5"/>
    </row>
    <row r="3801" spans="1:1" x14ac:dyDescent="0.25">
      <c r="A3801" s="5"/>
    </row>
    <row r="3802" spans="1:1" x14ac:dyDescent="0.25">
      <c r="A3802" s="5"/>
    </row>
    <row r="3803" spans="1:1" x14ac:dyDescent="0.25">
      <c r="A3803" s="5"/>
    </row>
    <row r="3804" spans="1:1" x14ac:dyDescent="0.25">
      <c r="A3804" s="5"/>
    </row>
    <row r="3805" spans="1:1" x14ac:dyDescent="0.25">
      <c r="A3805" s="5"/>
    </row>
    <row r="3806" spans="1:1" x14ac:dyDescent="0.25">
      <c r="A3806" s="5"/>
    </row>
    <row r="3807" spans="1:1" x14ac:dyDescent="0.25">
      <c r="A3807" s="5"/>
    </row>
    <row r="3808" spans="1:1" x14ac:dyDescent="0.25">
      <c r="A3808" s="5"/>
    </row>
    <row r="3809" spans="1:1" x14ac:dyDescent="0.25">
      <c r="A3809" s="5"/>
    </row>
    <row r="3810" spans="1:1" x14ac:dyDescent="0.25">
      <c r="A3810" s="5"/>
    </row>
    <row r="3811" spans="1:1" x14ac:dyDescent="0.25">
      <c r="A3811" s="5"/>
    </row>
    <row r="3812" spans="1:1" x14ac:dyDescent="0.25">
      <c r="A3812" s="5"/>
    </row>
    <row r="3813" spans="1:1" x14ac:dyDescent="0.25">
      <c r="A3813" s="5"/>
    </row>
    <row r="3814" spans="1:1" x14ac:dyDescent="0.25">
      <c r="A3814" s="5"/>
    </row>
    <row r="3815" spans="1:1" x14ac:dyDescent="0.25">
      <c r="A3815" s="5"/>
    </row>
    <row r="3816" spans="1:1" x14ac:dyDescent="0.25">
      <c r="A3816" s="5"/>
    </row>
    <row r="3817" spans="1:1" x14ac:dyDescent="0.25">
      <c r="A3817" s="5"/>
    </row>
    <row r="3818" spans="1:1" x14ac:dyDescent="0.25">
      <c r="A3818" s="5"/>
    </row>
    <row r="3819" spans="1:1" x14ac:dyDescent="0.25">
      <c r="A3819" s="5"/>
    </row>
    <row r="3820" spans="1:1" x14ac:dyDescent="0.25">
      <c r="A3820" s="5"/>
    </row>
    <row r="3821" spans="1:1" x14ac:dyDescent="0.25">
      <c r="A3821" s="5"/>
    </row>
    <row r="3822" spans="1:1" x14ac:dyDescent="0.25">
      <c r="A3822" s="5"/>
    </row>
    <row r="3823" spans="1:1" x14ac:dyDescent="0.25">
      <c r="A3823" s="5"/>
    </row>
    <row r="3824" spans="1:1" x14ac:dyDescent="0.25">
      <c r="A3824" s="5"/>
    </row>
    <row r="3825" spans="1:1" x14ac:dyDescent="0.25">
      <c r="A3825" s="5"/>
    </row>
    <row r="3826" spans="1:1" x14ac:dyDescent="0.25">
      <c r="A3826" s="5"/>
    </row>
    <row r="3827" spans="1:1" x14ac:dyDescent="0.25">
      <c r="A3827" s="5"/>
    </row>
    <row r="3828" spans="1:1" x14ac:dyDescent="0.25">
      <c r="A3828" s="5"/>
    </row>
    <row r="3829" spans="1:1" x14ac:dyDescent="0.25">
      <c r="A3829" s="5"/>
    </row>
    <row r="3830" spans="1:1" x14ac:dyDescent="0.25">
      <c r="A3830" s="5"/>
    </row>
    <row r="3831" spans="1:1" x14ac:dyDescent="0.25">
      <c r="A3831" s="5"/>
    </row>
    <row r="3832" spans="1:1" x14ac:dyDescent="0.25">
      <c r="A3832" s="5"/>
    </row>
    <row r="3833" spans="1:1" x14ac:dyDescent="0.25">
      <c r="A3833" s="5"/>
    </row>
    <row r="3834" spans="1:1" x14ac:dyDescent="0.25">
      <c r="A3834" s="5"/>
    </row>
    <row r="3835" spans="1:1" x14ac:dyDescent="0.25">
      <c r="A3835" s="5"/>
    </row>
    <row r="3836" spans="1:1" x14ac:dyDescent="0.25">
      <c r="A3836" s="5"/>
    </row>
    <row r="3837" spans="1:1" x14ac:dyDescent="0.25">
      <c r="A3837" s="5"/>
    </row>
    <row r="3838" spans="1:1" x14ac:dyDescent="0.25">
      <c r="A3838" s="5"/>
    </row>
    <row r="3839" spans="1:1" x14ac:dyDescent="0.25">
      <c r="A3839" s="5"/>
    </row>
    <row r="3840" spans="1:1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</sheetData>
  <sheetProtection algorithmName="SHA-512" hashValue="/Hmkx5SVRJxBDaFpDob1Akykn3FkGSeogd60BxBk6C4b4BqSb/WMr3PoTSEZtgYvsLoqDLf4ny/GsN9EbPcOUQ==" saltValue="xeJda3skLVm2tiB7Inx/QA==" spinCount="100000" sheet="1"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7C51-4531-4900-AA47-EB0D24C2C8B8}">
  <dimension ref="A1:AH32"/>
  <sheetViews>
    <sheetView workbookViewId="0">
      <selection activeCell="AE6" sqref="AE6:AH7"/>
    </sheetView>
  </sheetViews>
  <sheetFormatPr baseColWidth="10" defaultRowHeight="13.2" x14ac:dyDescent="0.25"/>
  <cols>
    <col min="2" max="29" width="3" bestFit="1" customWidth="1"/>
  </cols>
  <sheetData>
    <row r="1" spans="1:34" ht="13.8" thickBot="1" x14ac:dyDescent="0.3">
      <c r="AF1">
        <f>DAY(AE2)</f>
        <v>1</v>
      </c>
      <c r="AG1">
        <f>MONTH(AE2)</f>
        <v>1</v>
      </c>
      <c r="AH1" s="7">
        <f>IF(AG1&gt;AH3,AG2+1,IF(AF1&gt;AG3,AG2+1,AG2+2))</f>
        <v>33</v>
      </c>
    </row>
    <row r="2" spans="1:34" x14ac:dyDescent="0.25">
      <c r="AE2" s="5">
        <f>Eingaben!B5</f>
        <v>34700</v>
      </c>
      <c r="AF2">
        <f>YEAR(AE2)</f>
        <v>1995</v>
      </c>
      <c r="AG2">
        <f>AE3-AF2</f>
        <v>31</v>
      </c>
    </row>
    <row r="3" spans="1:34" x14ac:dyDescent="0.25">
      <c r="AE3">
        <v>2026</v>
      </c>
      <c r="AF3" s="5">
        <f>VLOOKUP(AE3,AE5:AH9,2,0)</f>
        <v>46070</v>
      </c>
      <c r="AG3">
        <f>DAY(AF3)</f>
        <v>17</v>
      </c>
      <c r="AH3">
        <f>MONTH(AF3)</f>
        <v>2</v>
      </c>
    </row>
    <row r="5" spans="1:34" x14ac:dyDescent="0.25">
      <c r="A5" t="s">
        <v>18</v>
      </c>
      <c r="B5">
        <v>18</v>
      </c>
      <c r="C5">
        <v>19</v>
      </c>
      <c r="D5">
        <v>20</v>
      </c>
      <c r="E5">
        <v>21</v>
      </c>
      <c r="F5">
        <v>22</v>
      </c>
      <c r="G5">
        <v>23</v>
      </c>
      <c r="H5">
        <v>24</v>
      </c>
      <c r="I5">
        <v>25</v>
      </c>
      <c r="J5">
        <v>26</v>
      </c>
      <c r="K5">
        <v>27</v>
      </c>
      <c r="L5">
        <v>28</v>
      </c>
      <c r="M5">
        <v>29</v>
      </c>
      <c r="N5">
        <v>30</v>
      </c>
      <c r="O5">
        <v>31</v>
      </c>
      <c r="P5">
        <v>32</v>
      </c>
      <c r="Q5">
        <v>33</v>
      </c>
      <c r="R5">
        <v>34</v>
      </c>
      <c r="S5">
        <v>35</v>
      </c>
      <c r="T5">
        <v>36</v>
      </c>
      <c r="U5">
        <v>37</v>
      </c>
      <c r="V5">
        <v>38</v>
      </c>
      <c r="W5">
        <v>39</v>
      </c>
      <c r="X5">
        <v>40</v>
      </c>
      <c r="Y5">
        <v>41</v>
      </c>
      <c r="Z5">
        <v>42</v>
      </c>
      <c r="AA5">
        <v>43</v>
      </c>
      <c r="AB5">
        <v>44</v>
      </c>
      <c r="AC5">
        <v>45</v>
      </c>
      <c r="AE5" s="6" t="s">
        <v>19</v>
      </c>
      <c r="AF5" s="6" t="s">
        <v>20</v>
      </c>
      <c r="AG5" s="6" t="s">
        <v>21</v>
      </c>
      <c r="AH5" s="6" t="s">
        <v>18</v>
      </c>
    </row>
    <row r="6" spans="1:34" x14ac:dyDescent="0.25">
      <c r="A6" s="3" t="s">
        <v>6</v>
      </c>
      <c r="B6" s="1" t="s">
        <v>4</v>
      </c>
      <c r="C6" t="s">
        <v>5</v>
      </c>
      <c r="D6" t="s">
        <v>4</v>
      </c>
      <c r="E6" s="2" t="s">
        <v>5</v>
      </c>
      <c r="F6" s="2" t="s">
        <v>4</v>
      </c>
      <c r="G6" t="s">
        <v>5</v>
      </c>
      <c r="H6" s="2" t="s">
        <v>5</v>
      </c>
      <c r="I6" s="1" t="s">
        <v>4</v>
      </c>
      <c r="J6" s="2" t="s">
        <v>5</v>
      </c>
      <c r="K6" s="2" t="s">
        <v>4</v>
      </c>
      <c r="L6" s="2" t="s">
        <v>5</v>
      </c>
      <c r="M6" s="2" t="s">
        <v>4</v>
      </c>
      <c r="N6" s="2" t="s">
        <v>5</v>
      </c>
      <c r="O6" s="2" t="s">
        <v>5</v>
      </c>
      <c r="P6" s="2" t="s">
        <v>5</v>
      </c>
      <c r="Q6" s="2" t="s">
        <v>4</v>
      </c>
      <c r="R6" s="2" t="s">
        <v>5</v>
      </c>
      <c r="S6" s="2" t="s">
        <v>5</v>
      </c>
      <c r="T6" s="1" t="s">
        <v>4</v>
      </c>
      <c r="U6" s="2" t="s">
        <v>5</v>
      </c>
      <c r="V6" s="2" t="s">
        <v>4</v>
      </c>
      <c r="W6" s="2" t="s">
        <v>5</v>
      </c>
      <c r="X6" s="2" t="s">
        <v>4</v>
      </c>
      <c r="Y6" s="2" t="s">
        <v>5</v>
      </c>
      <c r="Z6" s="2" t="s">
        <v>4</v>
      </c>
      <c r="AA6" s="1" t="s">
        <v>5</v>
      </c>
      <c r="AB6" s="2" t="s">
        <v>5</v>
      </c>
      <c r="AC6" s="2" t="s">
        <v>4</v>
      </c>
      <c r="AE6">
        <v>2025</v>
      </c>
      <c r="AF6" s="5">
        <v>45686</v>
      </c>
      <c r="AG6">
        <v>29</v>
      </c>
      <c r="AH6">
        <v>1</v>
      </c>
    </row>
    <row r="7" spans="1:34" x14ac:dyDescent="0.25">
      <c r="A7" s="3" t="s">
        <v>7</v>
      </c>
      <c r="B7" s="1" t="s">
        <v>5</v>
      </c>
      <c r="C7" s="4" t="s">
        <v>4</v>
      </c>
      <c r="D7" s="4" t="s">
        <v>5</v>
      </c>
      <c r="E7" s="2" t="s">
        <v>4</v>
      </c>
      <c r="F7" s="2" t="s">
        <v>5</v>
      </c>
      <c r="G7" s="4" t="s">
        <v>5</v>
      </c>
      <c r="H7" s="2" t="s">
        <v>4</v>
      </c>
      <c r="I7" s="1" t="s">
        <v>5</v>
      </c>
      <c r="J7" s="2" t="s">
        <v>4</v>
      </c>
      <c r="K7" s="2" t="s">
        <v>5</v>
      </c>
      <c r="L7" s="2" t="s">
        <v>4</v>
      </c>
      <c r="M7" s="2" t="s">
        <v>5</v>
      </c>
      <c r="N7" s="2" t="s">
        <v>4</v>
      </c>
      <c r="O7" s="2" t="s">
        <v>4</v>
      </c>
      <c r="P7" s="2" t="s">
        <v>4</v>
      </c>
      <c r="Q7" s="2" t="s">
        <v>5</v>
      </c>
      <c r="R7" s="2" t="s">
        <v>4</v>
      </c>
      <c r="S7" s="2" t="s">
        <v>5</v>
      </c>
      <c r="T7" s="1" t="s">
        <v>5</v>
      </c>
      <c r="U7" s="2" t="s">
        <v>4</v>
      </c>
      <c r="V7" s="2" t="s">
        <v>5</v>
      </c>
      <c r="W7" s="2" t="s">
        <v>4</v>
      </c>
      <c r="X7" s="2" t="s">
        <v>5</v>
      </c>
      <c r="Y7" s="2" t="s">
        <v>4</v>
      </c>
      <c r="Z7" s="2" t="s">
        <v>5</v>
      </c>
      <c r="AA7" s="1" t="s">
        <v>4</v>
      </c>
      <c r="AB7" s="2" t="s">
        <v>5</v>
      </c>
      <c r="AC7" s="2" t="s">
        <v>5</v>
      </c>
      <c r="AE7">
        <v>2026</v>
      </c>
      <c r="AF7" s="5">
        <v>46070</v>
      </c>
      <c r="AG7">
        <v>17</v>
      </c>
      <c r="AH7">
        <v>2</v>
      </c>
    </row>
    <row r="8" spans="1:34" x14ac:dyDescent="0.25">
      <c r="A8" s="3" t="s">
        <v>8</v>
      </c>
      <c r="B8" s="1" t="s">
        <v>4</v>
      </c>
      <c r="C8" s="4" t="s">
        <v>5</v>
      </c>
      <c r="D8" s="4" t="s">
        <v>4</v>
      </c>
      <c r="E8" s="2" t="s">
        <v>4</v>
      </c>
      <c r="F8" s="2" t="s">
        <v>5</v>
      </c>
      <c r="G8" s="4" t="s">
        <v>4</v>
      </c>
      <c r="H8" s="2" t="s">
        <v>5</v>
      </c>
      <c r="I8" s="1" t="s">
        <v>5</v>
      </c>
      <c r="J8" s="2" t="s">
        <v>5</v>
      </c>
      <c r="K8" s="2" t="s">
        <v>4</v>
      </c>
      <c r="L8" s="2" t="s">
        <v>5</v>
      </c>
      <c r="M8" s="2" t="s">
        <v>4</v>
      </c>
      <c r="N8" s="2" t="s">
        <v>4</v>
      </c>
      <c r="O8" s="2" t="s">
        <v>5</v>
      </c>
      <c r="P8" s="2" t="s">
        <v>5</v>
      </c>
      <c r="Q8" s="2" t="s">
        <v>5</v>
      </c>
      <c r="R8" s="2" t="s">
        <v>5</v>
      </c>
      <c r="S8" s="2" t="s">
        <v>4</v>
      </c>
      <c r="T8" s="1" t="s">
        <v>5</v>
      </c>
      <c r="U8" s="2" t="s">
        <v>5</v>
      </c>
      <c r="V8" s="2" t="s">
        <v>4</v>
      </c>
      <c r="W8" s="2" t="s">
        <v>5</v>
      </c>
      <c r="X8" s="2" t="s">
        <v>4</v>
      </c>
      <c r="Y8" s="2" t="s">
        <v>5</v>
      </c>
      <c r="Z8" s="2" t="s">
        <v>4</v>
      </c>
      <c r="AA8" s="1" t="s">
        <v>5</v>
      </c>
      <c r="AB8" s="2" t="s">
        <v>4</v>
      </c>
      <c r="AC8" s="2" t="s">
        <v>5</v>
      </c>
      <c r="AF8" s="5"/>
    </row>
    <row r="9" spans="1:34" x14ac:dyDescent="0.25">
      <c r="A9" s="3" t="s">
        <v>9</v>
      </c>
      <c r="B9" s="1" t="s">
        <v>5</v>
      </c>
      <c r="C9" s="4" t="s">
        <v>4</v>
      </c>
      <c r="D9" s="4" t="s">
        <v>5</v>
      </c>
      <c r="E9" s="2" t="s">
        <v>4</v>
      </c>
      <c r="F9" s="2" t="s">
        <v>4</v>
      </c>
      <c r="G9" s="4" t="s">
        <v>5</v>
      </c>
      <c r="H9" s="2" t="s">
        <v>5</v>
      </c>
      <c r="I9" s="1" t="s">
        <v>4</v>
      </c>
      <c r="J9" s="2" t="s">
        <v>4</v>
      </c>
      <c r="K9" s="2" t="s">
        <v>5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5</v>
      </c>
      <c r="R9" s="2" t="s">
        <v>4</v>
      </c>
      <c r="S9" s="2" t="s">
        <v>5</v>
      </c>
      <c r="T9" s="1" t="s">
        <v>4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4</v>
      </c>
      <c r="Z9" s="2" t="s">
        <v>5</v>
      </c>
      <c r="AA9" s="1" t="s">
        <v>4</v>
      </c>
      <c r="AB9" s="2" t="s">
        <v>5</v>
      </c>
      <c r="AC9" s="2" t="s">
        <v>4</v>
      </c>
      <c r="AF9" s="5"/>
    </row>
    <row r="10" spans="1:34" x14ac:dyDescent="0.25">
      <c r="A10" s="3" t="s">
        <v>10</v>
      </c>
      <c r="B10" s="1" t="s">
        <v>5</v>
      </c>
      <c r="C10" s="4" t="s">
        <v>4</v>
      </c>
      <c r="D10" s="4" t="s">
        <v>5</v>
      </c>
      <c r="E10" s="2" t="s">
        <v>4</v>
      </c>
      <c r="F10" s="2" t="s">
        <v>5</v>
      </c>
      <c r="G10" s="4" t="s">
        <v>5</v>
      </c>
      <c r="H10" s="2" t="s">
        <v>4</v>
      </c>
      <c r="I10" s="1" t="s">
        <v>4</v>
      </c>
      <c r="J10" s="2" t="s">
        <v>4</v>
      </c>
      <c r="K10" s="2" t="s">
        <v>4</v>
      </c>
      <c r="L10" s="2" t="s">
        <v>4</v>
      </c>
      <c r="M10" s="2" t="s">
        <v>5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1" t="s">
        <v>5</v>
      </c>
      <c r="U10" s="2" t="s">
        <v>4</v>
      </c>
      <c r="V10" s="2" t="s">
        <v>5</v>
      </c>
      <c r="W10" s="2" t="s">
        <v>5</v>
      </c>
      <c r="X10" s="2" t="s">
        <v>4</v>
      </c>
      <c r="Y10" s="2" t="s">
        <v>5</v>
      </c>
      <c r="Z10" s="2" t="s">
        <v>4</v>
      </c>
      <c r="AA10" s="1" t="s">
        <v>5</v>
      </c>
      <c r="AB10" s="2" t="s">
        <v>5</v>
      </c>
      <c r="AC10" s="2" t="s">
        <v>4</v>
      </c>
    </row>
    <row r="11" spans="1:34" x14ac:dyDescent="0.25">
      <c r="A11" s="3" t="s">
        <v>11</v>
      </c>
      <c r="B11" s="1" t="s">
        <v>5</v>
      </c>
      <c r="C11" s="4" t="s">
        <v>5</v>
      </c>
      <c r="D11" s="4" t="s">
        <v>5</v>
      </c>
      <c r="E11" s="2" t="s">
        <v>4</v>
      </c>
      <c r="F11" s="2" t="s">
        <v>4</v>
      </c>
      <c r="G11" s="4" t="s">
        <v>4</v>
      </c>
      <c r="H11" s="2" t="s">
        <v>5</v>
      </c>
      <c r="I11" s="1" t="s">
        <v>5</v>
      </c>
      <c r="J11" s="2" t="s">
        <v>5</v>
      </c>
      <c r="K11" s="2" t="s">
        <v>4</v>
      </c>
      <c r="L11" s="2" t="s">
        <v>4</v>
      </c>
      <c r="M11" s="2" t="s">
        <v>5</v>
      </c>
      <c r="N11" s="2" t="s">
        <v>4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1" t="s">
        <v>4</v>
      </c>
      <c r="U11" s="2" t="s">
        <v>5</v>
      </c>
      <c r="V11" s="2" t="s">
        <v>4</v>
      </c>
      <c r="W11" s="2" t="s">
        <v>4</v>
      </c>
      <c r="X11" s="2" t="s">
        <v>5</v>
      </c>
      <c r="Y11" s="2" t="s">
        <v>4</v>
      </c>
      <c r="Z11" s="2" t="s">
        <v>5</v>
      </c>
      <c r="AA11" s="1" t="s">
        <v>4</v>
      </c>
      <c r="AB11" s="2" t="s">
        <v>5</v>
      </c>
      <c r="AC11" s="2" t="s">
        <v>4</v>
      </c>
    </row>
    <row r="12" spans="1:34" x14ac:dyDescent="0.25">
      <c r="A12" s="3" t="s">
        <v>12</v>
      </c>
      <c r="B12" s="1" t="s">
        <v>5</v>
      </c>
      <c r="C12" s="4" t="s">
        <v>5</v>
      </c>
      <c r="D12" s="4" t="s">
        <v>5</v>
      </c>
      <c r="E12" s="2" t="s">
        <v>4</v>
      </c>
      <c r="F12" s="2" t="s">
        <v>4</v>
      </c>
      <c r="G12" s="4" t="s">
        <v>5</v>
      </c>
      <c r="H12" s="2" t="s">
        <v>5</v>
      </c>
      <c r="I12" s="1" t="s">
        <v>4</v>
      </c>
      <c r="J12" s="2" t="s">
        <v>4</v>
      </c>
      <c r="K12" s="2" t="s">
        <v>5</v>
      </c>
      <c r="L12" s="2" t="s">
        <v>5</v>
      </c>
      <c r="M12" s="2" t="s">
        <v>5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1" t="s">
        <v>4</v>
      </c>
      <c r="U12" s="2" t="s">
        <v>4</v>
      </c>
      <c r="V12" s="2" t="s">
        <v>5</v>
      </c>
      <c r="W12" s="2" t="s">
        <v>4</v>
      </c>
      <c r="X12" s="2" t="s">
        <v>5</v>
      </c>
      <c r="Y12" s="2" t="s">
        <v>5</v>
      </c>
      <c r="Z12" s="2" t="s">
        <v>4</v>
      </c>
      <c r="AA12" s="1" t="s">
        <v>5</v>
      </c>
      <c r="AB12" s="2" t="s">
        <v>4</v>
      </c>
      <c r="AC12" s="2" t="s">
        <v>5</v>
      </c>
    </row>
    <row r="13" spans="1:34" x14ac:dyDescent="0.25">
      <c r="A13" s="3" t="s">
        <v>13</v>
      </c>
      <c r="B13" s="1" t="s">
        <v>5</v>
      </c>
      <c r="C13" s="4" t="s">
        <v>5</v>
      </c>
      <c r="D13" s="4" t="s">
        <v>5</v>
      </c>
      <c r="E13" s="2" t="s">
        <v>4</v>
      </c>
      <c r="F13" s="2" t="s">
        <v>5</v>
      </c>
      <c r="G13" s="4" t="s">
        <v>4</v>
      </c>
      <c r="H13" s="2" t="s">
        <v>4</v>
      </c>
      <c r="I13" s="1" t="s">
        <v>5</v>
      </c>
      <c r="J13" s="2" t="s">
        <v>5</v>
      </c>
      <c r="K13" s="2" t="s">
        <v>5</v>
      </c>
      <c r="L13" s="2" t="s">
        <v>5</v>
      </c>
      <c r="M13" s="2" t="s">
        <v>5</v>
      </c>
      <c r="N13" s="2" t="s">
        <v>4</v>
      </c>
      <c r="O13" s="2" t="s">
        <v>4</v>
      </c>
      <c r="P13" s="2" t="s">
        <v>4</v>
      </c>
      <c r="Q13" s="2" t="s">
        <v>5</v>
      </c>
      <c r="R13" s="2" t="s">
        <v>4</v>
      </c>
      <c r="S13" s="2" t="s">
        <v>5</v>
      </c>
      <c r="T13" s="1" t="s">
        <v>4</v>
      </c>
      <c r="U13" s="2" t="s">
        <v>5</v>
      </c>
      <c r="V13" s="2" t="s">
        <v>4</v>
      </c>
      <c r="W13" s="2" t="s">
        <v>5</v>
      </c>
      <c r="X13" s="2" t="s">
        <v>4</v>
      </c>
      <c r="Y13" s="2" t="s">
        <v>5</v>
      </c>
      <c r="Z13" s="2" t="s">
        <v>5</v>
      </c>
      <c r="AA13" s="1" t="s">
        <v>4</v>
      </c>
      <c r="AB13" s="2" t="s">
        <v>5</v>
      </c>
      <c r="AC13" s="2" t="s">
        <v>4</v>
      </c>
    </row>
    <row r="14" spans="1:34" x14ac:dyDescent="0.25">
      <c r="A14" s="3" t="s">
        <v>14</v>
      </c>
      <c r="B14" s="1" t="s">
        <v>5</v>
      </c>
      <c r="C14" s="4" t="s">
        <v>5</v>
      </c>
      <c r="D14" s="4" t="s">
        <v>5</v>
      </c>
      <c r="E14" s="2" t="s">
        <v>4</v>
      </c>
      <c r="F14" s="2" t="s">
        <v>4</v>
      </c>
      <c r="G14" s="4" t="s">
        <v>5</v>
      </c>
      <c r="H14" s="2" t="s">
        <v>4</v>
      </c>
      <c r="I14" s="1" t="s">
        <v>5</v>
      </c>
      <c r="J14" s="2" t="s">
        <v>4</v>
      </c>
      <c r="K14" s="2" t="s">
        <v>5</v>
      </c>
      <c r="L14" s="2" t="s">
        <v>5</v>
      </c>
      <c r="M14" s="2" t="s">
        <v>5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1" t="s">
        <v>5</v>
      </c>
      <c r="U14" s="2" t="s">
        <v>4</v>
      </c>
      <c r="V14" s="2" t="s">
        <v>5</v>
      </c>
      <c r="W14" s="2" t="s">
        <v>4</v>
      </c>
      <c r="X14" s="2" t="s">
        <v>5</v>
      </c>
      <c r="Y14" s="2" t="s">
        <v>4</v>
      </c>
      <c r="Z14" s="2" t="s">
        <v>5</v>
      </c>
      <c r="AA14" s="1" t="s">
        <v>5</v>
      </c>
      <c r="AB14" s="2" t="s">
        <v>4</v>
      </c>
      <c r="AC14" s="2" t="s">
        <v>5</v>
      </c>
    </row>
    <row r="15" spans="1:34" x14ac:dyDescent="0.25">
      <c r="A15" s="3" t="s">
        <v>15</v>
      </c>
      <c r="B15" s="1" t="s">
        <v>5</v>
      </c>
      <c r="C15" s="4" t="s">
        <v>5</v>
      </c>
      <c r="D15" s="4" t="s">
        <v>4</v>
      </c>
      <c r="E15" s="2" t="s">
        <v>4</v>
      </c>
      <c r="F15" s="2" t="s">
        <v>4</v>
      </c>
      <c r="G15" s="4" t="s">
        <v>5</v>
      </c>
      <c r="H15" s="2" t="s">
        <v>4</v>
      </c>
      <c r="I15" s="1" t="s">
        <v>5</v>
      </c>
      <c r="J15" s="2" t="s">
        <v>4</v>
      </c>
      <c r="K15" s="2" t="s">
        <v>5</v>
      </c>
      <c r="L15" s="2" t="s">
        <v>5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1" t="s">
        <v>5</v>
      </c>
      <c r="U15" s="2" t="s">
        <v>5</v>
      </c>
      <c r="V15" s="2" t="s">
        <v>4</v>
      </c>
      <c r="W15" s="2" t="s">
        <v>5</v>
      </c>
      <c r="X15" s="2" t="s">
        <v>4</v>
      </c>
      <c r="Y15" s="2" t="s">
        <v>5</v>
      </c>
      <c r="Z15" s="2" t="s">
        <v>4</v>
      </c>
      <c r="AA15" s="1" t="s">
        <v>5</v>
      </c>
      <c r="AB15" s="2" t="s">
        <v>5</v>
      </c>
      <c r="AC15" s="2" t="s">
        <v>4</v>
      </c>
    </row>
    <row r="16" spans="1:34" x14ac:dyDescent="0.25">
      <c r="A16" s="3" t="s">
        <v>16</v>
      </c>
      <c r="B16" s="1" t="s">
        <v>5</v>
      </c>
      <c r="C16" s="4" t="s">
        <v>4</v>
      </c>
      <c r="D16" s="4" t="s">
        <v>5</v>
      </c>
      <c r="E16" s="2" t="s">
        <v>4</v>
      </c>
      <c r="F16" s="2" t="s">
        <v>4</v>
      </c>
      <c r="G16" s="4" t="s">
        <v>5</v>
      </c>
      <c r="H16" s="2" t="s">
        <v>4</v>
      </c>
      <c r="I16" s="1" t="s">
        <v>5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5</v>
      </c>
      <c r="O16" s="2" t="s">
        <v>4</v>
      </c>
      <c r="P16" s="2" t="s">
        <v>4</v>
      </c>
      <c r="Q16" s="2" t="s">
        <v>4</v>
      </c>
      <c r="R16" s="2" t="s">
        <v>5</v>
      </c>
      <c r="S16" s="2" t="s">
        <v>5</v>
      </c>
      <c r="T16" s="1" t="s">
        <v>5</v>
      </c>
      <c r="U16" s="2" t="s">
        <v>4</v>
      </c>
      <c r="V16" s="2" t="s">
        <v>5</v>
      </c>
      <c r="W16" s="2" t="s">
        <v>4</v>
      </c>
      <c r="X16" s="2" t="s">
        <v>5</v>
      </c>
      <c r="Y16" s="2" t="s">
        <v>4</v>
      </c>
      <c r="Z16" s="2" t="s">
        <v>5</v>
      </c>
      <c r="AA16" s="1" t="s">
        <v>5</v>
      </c>
      <c r="AB16" s="2" t="s">
        <v>4</v>
      </c>
      <c r="AC16" s="2" t="s">
        <v>5</v>
      </c>
    </row>
    <row r="17" spans="1:29" x14ac:dyDescent="0.25">
      <c r="A17" s="3" t="s">
        <v>17</v>
      </c>
      <c r="B17" s="1" t="s">
        <v>5</v>
      </c>
      <c r="C17" s="4" t="s">
        <v>4</v>
      </c>
      <c r="D17" s="4" t="s">
        <v>5</v>
      </c>
      <c r="E17" s="2" t="s">
        <v>4</v>
      </c>
      <c r="F17" s="2" t="s">
        <v>4</v>
      </c>
      <c r="G17" s="4" t="s">
        <v>4</v>
      </c>
      <c r="H17" s="2" t="s">
        <v>4</v>
      </c>
      <c r="I17" s="1" t="s">
        <v>5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5</v>
      </c>
      <c r="O17" s="2" t="s">
        <v>5</v>
      </c>
      <c r="P17" s="2" t="s">
        <v>5</v>
      </c>
      <c r="Q17" s="2" t="s">
        <v>5</v>
      </c>
      <c r="R17" s="2" t="s">
        <v>5</v>
      </c>
      <c r="S17" s="2" t="s">
        <v>5</v>
      </c>
      <c r="T17" s="1" t="s">
        <v>5</v>
      </c>
      <c r="U17" s="2" t="s">
        <v>5</v>
      </c>
      <c r="V17" s="2" t="s">
        <v>4</v>
      </c>
      <c r="W17" s="2" t="s">
        <v>4</v>
      </c>
      <c r="X17" s="2" t="s">
        <v>4</v>
      </c>
      <c r="Y17" s="2" t="s">
        <v>5</v>
      </c>
      <c r="Z17" s="2" t="s">
        <v>4</v>
      </c>
      <c r="AA17" s="1" t="s">
        <v>5</v>
      </c>
      <c r="AB17" s="2" t="s">
        <v>4</v>
      </c>
      <c r="AC17" s="2" t="s">
        <v>5</v>
      </c>
    </row>
    <row r="20" spans="1:29" x14ac:dyDescent="0.25">
      <c r="B20">
        <f>C20-1</f>
        <v>32</v>
      </c>
      <c r="C20">
        <f>AH1</f>
        <v>33</v>
      </c>
    </row>
    <row r="21" spans="1:29" x14ac:dyDescent="0.25">
      <c r="A21" s="3" t="s">
        <v>6</v>
      </c>
      <c r="B21" t="str">
        <f>HLOOKUP(B$20,$B$5:$AC$17,$D21,0)</f>
        <v>J</v>
      </c>
      <c r="C21" t="str">
        <f>IF(AH3=2,"",HLOOKUP(C$20,$B$5:$AC$17,$D21,0))</f>
        <v/>
      </c>
      <c r="D21">
        <v>2</v>
      </c>
    </row>
    <row r="22" spans="1:29" x14ac:dyDescent="0.25">
      <c r="A22" s="3" t="s">
        <v>7</v>
      </c>
      <c r="B22" t="str">
        <f>IF(AH3=2,HLOOKUP(B$20,$B$5:$AC$17,$D22,0),"")</f>
        <v>M</v>
      </c>
      <c r="C22" t="str">
        <f t="shared" ref="C22:C32" si="0">HLOOKUP(C$20,$B$5:$AC$17,$D22,0)</f>
        <v>J</v>
      </c>
      <c r="D22">
        <v>3</v>
      </c>
    </row>
    <row r="23" spans="1:29" x14ac:dyDescent="0.25">
      <c r="A23" s="3" t="s">
        <v>8</v>
      </c>
      <c r="C23" t="str">
        <f t="shared" si="0"/>
        <v>J</v>
      </c>
      <c r="D23">
        <v>4</v>
      </c>
    </row>
    <row r="24" spans="1:29" x14ac:dyDescent="0.25">
      <c r="A24" s="3" t="s">
        <v>9</v>
      </c>
      <c r="C24" t="str">
        <f t="shared" si="0"/>
        <v>J</v>
      </c>
      <c r="D24">
        <v>5</v>
      </c>
    </row>
    <row r="25" spans="1:29" x14ac:dyDescent="0.25">
      <c r="A25" s="3" t="s">
        <v>10</v>
      </c>
      <c r="C25" t="str">
        <f t="shared" si="0"/>
        <v>M</v>
      </c>
      <c r="D25">
        <v>6</v>
      </c>
    </row>
    <row r="26" spans="1:29" x14ac:dyDescent="0.25">
      <c r="A26" s="3" t="s">
        <v>11</v>
      </c>
      <c r="C26" t="str">
        <f t="shared" si="0"/>
        <v>M</v>
      </c>
      <c r="D26">
        <v>7</v>
      </c>
    </row>
    <row r="27" spans="1:29" x14ac:dyDescent="0.25">
      <c r="A27" s="3" t="s">
        <v>12</v>
      </c>
      <c r="C27" t="str">
        <f t="shared" si="0"/>
        <v>M</v>
      </c>
      <c r="D27">
        <v>8</v>
      </c>
    </row>
    <row r="28" spans="1:29" x14ac:dyDescent="0.25">
      <c r="A28" s="3" t="s">
        <v>13</v>
      </c>
      <c r="C28" t="str">
        <f t="shared" si="0"/>
        <v>J</v>
      </c>
      <c r="D28">
        <v>9</v>
      </c>
    </row>
    <row r="29" spans="1:29" x14ac:dyDescent="0.25">
      <c r="A29" s="3" t="s">
        <v>14</v>
      </c>
      <c r="C29" t="str">
        <f t="shared" si="0"/>
        <v>M</v>
      </c>
      <c r="D29">
        <v>10</v>
      </c>
    </row>
    <row r="30" spans="1:29" x14ac:dyDescent="0.25">
      <c r="A30" s="3" t="s">
        <v>15</v>
      </c>
      <c r="C30" t="str">
        <f t="shared" si="0"/>
        <v>M</v>
      </c>
      <c r="D30">
        <v>11</v>
      </c>
    </row>
    <row r="31" spans="1:29" x14ac:dyDescent="0.25">
      <c r="A31" s="3" t="s">
        <v>16</v>
      </c>
      <c r="C31" t="str">
        <f t="shared" si="0"/>
        <v>M</v>
      </c>
      <c r="D31">
        <v>12</v>
      </c>
    </row>
    <row r="32" spans="1:29" x14ac:dyDescent="0.25">
      <c r="A32" s="3" t="s">
        <v>17</v>
      </c>
      <c r="C32" t="str">
        <f t="shared" si="0"/>
        <v>J</v>
      </c>
      <c r="D32">
        <v>13</v>
      </c>
    </row>
  </sheetData>
  <sheetProtection algorithmName="SHA-512" hashValue="Jf9wDeTDp5guxulYASfSF/EIKraulo/kJN4R9hVFH+maiAYL475OgVR2ZIxXsB554R2JOWwKNJ18DDBpcy/Bng==" saltValue="5mPs1rgeww4dsGd1dHjxqQ==" spinCount="100000" sheet="1"/>
  <phoneticPr fontId="1" type="noConversion"/>
  <conditionalFormatting sqref="B6:AC17">
    <cfRule type="cellIs" dxfId="7" priority="1" stopIfTrue="1" operator="equal">
      <formula>"m"</formula>
    </cfRule>
    <cfRule type="cellIs" dxfId="6" priority="2" stopIfTrue="1" operator="equal">
      <formula>"j"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5860-C2F7-484C-87EF-36E64985392E}">
  <dimension ref="A1:T1371"/>
  <sheetViews>
    <sheetView workbookViewId="0">
      <selection activeCell="B4" sqref="B4"/>
    </sheetView>
  </sheetViews>
  <sheetFormatPr baseColWidth="10" defaultRowHeight="13.2" x14ac:dyDescent="0.25"/>
  <cols>
    <col min="1" max="1" width="11.6640625" customWidth="1"/>
  </cols>
  <sheetData>
    <row r="1" spans="1:20" x14ac:dyDescent="0.25">
      <c r="A1" t="s">
        <v>23</v>
      </c>
    </row>
    <row r="2" spans="1:20" x14ac:dyDescent="0.25">
      <c r="A2" t="s">
        <v>25</v>
      </c>
      <c r="B2" s="5">
        <f>Eingaben!B11</f>
        <v>45658</v>
      </c>
      <c r="E2" t="s">
        <v>29</v>
      </c>
      <c r="F2" t="s">
        <v>30</v>
      </c>
      <c r="G2" t="s">
        <v>18</v>
      </c>
      <c r="I2" t="s">
        <v>18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  <c r="Q2" t="s">
        <v>18</v>
      </c>
      <c r="R2" t="s">
        <v>18</v>
      </c>
      <c r="S2" t="s">
        <v>18</v>
      </c>
      <c r="T2" t="s">
        <v>18</v>
      </c>
    </row>
    <row r="3" spans="1:20" x14ac:dyDescent="0.25">
      <c r="A3" t="s">
        <v>24</v>
      </c>
      <c r="B3" s="8">
        <v>2026</v>
      </c>
      <c r="E3">
        <f>IF(F3="","",MONTH(F3))</f>
        <v>1</v>
      </c>
      <c r="F3" s="5">
        <f>VLOOKUP(B3,A7:C592,3,0)</f>
        <v>46049</v>
      </c>
      <c r="G3">
        <f>IF(F3="","",MONTH(F3))</f>
        <v>1</v>
      </c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</row>
    <row r="4" spans="1:20" x14ac:dyDescent="0.25">
      <c r="A4" t="s">
        <v>26</v>
      </c>
      <c r="B4" s="8">
        <f>Eingaben!B9-1</f>
        <v>27</v>
      </c>
      <c r="C4">
        <f>ROUNDDOWN(365/B4,0)</f>
        <v>13</v>
      </c>
      <c r="E4">
        <f t="shared" ref="E4:E20" si="0">IF(F4="","",MONTH(F4))</f>
        <v>2</v>
      </c>
      <c r="F4" s="5">
        <f>IF(F3="","",IF(YEAR(F3+$B$4)=$B$3,F3+$B$4,""))</f>
        <v>46076</v>
      </c>
      <c r="G4">
        <f t="shared" ref="G4:G20" si="1">IF(F4="","",MONTH(F4))</f>
        <v>2</v>
      </c>
      <c r="I4">
        <f t="shared" ref="I4:T4" si="2">DCOUNT($F$2:$G$20,$G$2,I2:I3)</f>
        <v>1</v>
      </c>
      <c r="J4">
        <f t="shared" si="2"/>
        <v>1</v>
      </c>
      <c r="K4">
        <f t="shared" si="2"/>
        <v>1</v>
      </c>
      <c r="L4">
        <f t="shared" si="2"/>
        <v>1</v>
      </c>
      <c r="M4">
        <f t="shared" si="2"/>
        <v>1</v>
      </c>
      <c r="N4">
        <f t="shared" si="2"/>
        <v>1</v>
      </c>
      <c r="O4">
        <f t="shared" si="2"/>
        <v>1</v>
      </c>
      <c r="P4">
        <f t="shared" si="2"/>
        <v>2</v>
      </c>
      <c r="Q4">
        <f t="shared" si="2"/>
        <v>1</v>
      </c>
      <c r="R4">
        <f t="shared" si="2"/>
        <v>1</v>
      </c>
      <c r="S4">
        <f t="shared" si="2"/>
        <v>1</v>
      </c>
      <c r="T4">
        <f t="shared" si="2"/>
        <v>1</v>
      </c>
    </row>
    <row r="5" spans="1:20" x14ac:dyDescent="0.25">
      <c r="A5" t="s">
        <v>25</v>
      </c>
      <c r="B5" s="5">
        <f>Eingaben!B11-14</f>
        <v>45644</v>
      </c>
      <c r="C5">
        <f>YEAR(B5)</f>
        <v>2024</v>
      </c>
      <c r="E5">
        <f t="shared" si="0"/>
        <v>3</v>
      </c>
      <c r="F5" s="5">
        <f t="shared" ref="F5:F20" si="3">IF(F4="","",IF(YEAR(F4+$B$4)=$B$3,F4+$B$4,""))</f>
        <v>46103</v>
      </c>
      <c r="G5">
        <f t="shared" si="1"/>
        <v>3</v>
      </c>
    </row>
    <row r="6" spans="1:20" x14ac:dyDescent="0.25">
      <c r="B6" s="5"/>
      <c r="E6">
        <f t="shared" si="0"/>
        <v>4</v>
      </c>
      <c r="F6" s="5">
        <f t="shared" si="3"/>
        <v>46130</v>
      </c>
      <c r="G6">
        <f t="shared" si="1"/>
        <v>4</v>
      </c>
    </row>
    <row r="7" spans="1:20" x14ac:dyDescent="0.25">
      <c r="A7" t="s">
        <v>19</v>
      </c>
      <c r="B7" t="s">
        <v>18</v>
      </c>
      <c r="C7" s="5" t="s">
        <v>30</v>
      </c>
      <c r="D7" s="5"/>
      <c r="E7">
        <f t="shared" si="0"/>
        <v>5</v>
      </c>
      <c r="F7" s="5">
        <f t="shared" si="3"/>
        <v>46157</v>
      </c>
      <c r="G7">
        <f t="shared" si="1"/>
        <v>5</v>
      </c>
      <c r="L7" t="s">
        <v>27</v>
      </c>
      <c r="M7" t="s">
        <v>28</v>
      </c>
    </row>
    <row r="8" spans="1:20" x14ac:dyDescent="0.25">
      <c r="A8">
        <f>YEAR(C8)</f>
        <v>2024</v>
      </c>
      <c r="B8">
        <f>MONTH(C8)</f>
        <v>12</v>
      </c>
      <c r="C8" s="5">
        <f>B5</f>
        <v>45644</v>
      </c>
      <c r="D8" s="5"/>
      <c r="E8">
        <f t="shared" si="0"/>
        <v>6</v>
      </c>
      <c r="F8" s="5">
        <f t="shared" si="3"/>
        <v>46184</v>
      </c>
      <c r="G8">
        <f t="shared" si="1"/>
        <v>6</v>
      </c>
      <c r="J8">
        <v>1</v>
      </c>
      <c r="K8" t="s">
        <v>6</v>
      </c>
      <c r="L8" s="5">
        <f>IF(I4=0,"",VLOOKUP(J8,$E$2:$F$20,2,0))</f>
        <v>46049</v>
      </c>
      <c r="M8" s="5" t="str">
        <f>IF(I4=2,L8+$B$4,"")</f>
        <v/>
      </c>
    </row>
    <row r="9" spans="1:20" x14ac:dyDescent="0.25">
      <c r="A9">
        <f t="shared" ref="A9:A62" si="4">YEAR(C9)</f>
        <v>2025</v>
      </c>
      <c r="B9">
        <f t="shared" ref="B9:B62" si="5">MONTH(C9)</f>
        <v>1</v>
      </c>
      <c r="C9" s="5">
        <f>C8+$B$4</f>
        <v>45671</v>
      </c>
      <c r="D9" s="5"/>
      <c r="E9">
        <f t="shared" si="0"/>
        <v>7</v>
      </c>
      <c r="F9" s="5">
        <f t="shared" si="3"/>
        <v>46211</v>
      </c>
      <c r="G9">
        <f t="shared" si="1"/>
        <v>7</v>
      </c>
      <c r="J9">
        <v>2</v>
      </c>
      <c r="K9" t="s">
        <v>7</v>
      </c>
      <c r="L9" s="5">
        <f>IF(J4=0,"",VLOOKUP(J9,$E$2:$F$20,2,0))</f>
        <v>46076</v>
      </c>
      <c r="M9" s="5" t="str">
        <f>IF(J4=2,L9+$B$4,"")</f>
        <v/>
      </c>
    </row>
    <row r="10" spans="1:20" x14ac:dyDescent="0.25">
      <c r="A10">
        <f t="shared" si="4"/>
        <v>2025</v>
      </c>
      <c r="B10">
        <f t="shared" si="5"/>
        <v>2</v>
      </c>
      <c r="C10" s="5">
        <f t="shared" ref="C10:C20" si="6">C9+$B$4</f>
        <v>45698</v>
      </c>
      <c r="D10" s="5"/>
      <c r="E10">
        <f t="shared" si="0"/>
        <v>8</v>
      </c>
      <c r="F10" s="5">
        <f t="shared" si="3"/>
        <v>46238</v>
      </c>
      <c r="G10">
        <f t="shared" si="1"/>
        <v>8</v>
      </c>
      <c r="J10">
        <v>3</v>
      </c>
      <c r="K10" t="s">
        <v>8</v>
      </c>
      <c r="L10" s="5">
        <f>IF(K4=0,"",VLOOKUP(J10,$E$2:$F$20,2,0))</f>
        <v>46103</v>
      </c>
      <c r="M10" s="5" t="str">
        <f>IF(K4=2,L10+$B$4,"")</f>
        <v/>
      </c>
    </row>
    <row r="11" spans="1:20" x14ac:dyDescent="0.25">
      <c r="A11">
        <f t="shared" si="4"/>
        <v>2025</v>
      </c>
      <c r="B11">
        <f t="shared" si="5"/>
        <v>3</v>
      </c>
      <c r="C11" s="5">
        <f t="shared" si="6"/>
        <v>45725</v>
      </c>
      <c r="D11" s="5"/>
      <c r="E11">
        <f t="shared" si="0"/>
        <v>8</v>
      </c>
      <c r="F11" s="5">
        <f t="shared" si="3"/>
        <v>46265</v>
      </c>
      <c r="G11">
        <f t="shared" si="1"/>
        <v>8</v>
      </c>
      <c r="J11">
        <v>4</v>
      </c>
      <c r="K11" t="s">
        <v>9</v>
      </c>
      <c r="L11" s="5">
        <f>IF(L4=0,"",VLOOKUP(J11,$E$2:$F$20,2,0))</f>
        <v>46130</v>
      </c>
      <c r="M11" s="5" t="str">
        <f>IF(L4=2,L11+$B$4,"")</f>
        <v/>
      </c>
    </row>
    <row r="12" spans="1:20" x14ac:dyDescent="0.25">
      <c r="A12">
        <f t="shared" si="4"/>
        <v>2025</v>
      </c>
      <c r="B12">
        <f t="shared" si="5"/>
        <v>4</v>
      </c>
      <c r="C12" s="5">
        <f t="shared" si="6"/>
        <v>45752</v>
      </c>
      <c r="D12" s="5"/>
      <c r="E12">
        <f t="shared" si="0"/>
        <v>9</v>
      </c>
      <c r="F12" s="5">
        <f t="shared" si="3"/>
        <v>46292</v>
      </c>
      <c r="G12">
        <f t="shared" si="1"/>
        <v>9</v>
      </c>
      <c r="J12">
        <v>5</v>
      </c>
      <c r="K12" t="s">
        <v>10</v>
      </c>
      <c r="L12" s="5">
        <f>IF(M4=0,"",VLOOKUP(J12,$E$2:$F$20,2,0))</f>
        <v>46157</v>
      </c>
      <c r="M12" s="5" t="str">
        <f>IF(M4=2,L12+$B$4,"")</f>
        <v/>
      </c>
    </row>
    <row r="13" spans="1:20" x14ac:dyDescent="0.25">
      <c r="A13">
        <f t="shared" si="4"/>
        <v>2025</v>
      </c>
      <c r="B13">
        <f t="shared" si="5"/>
        <v>5</v>
      </c>
      <c r="C13" s="5">
        <f t="shared" si="6"/>
        <v>45779</v>
      </c>
      <c r="D13" s="5"/>
      <c r="E13">
        <f t="shared" si="0"/>
        <v>10</v>
      </c>
      <c r="F13" s="5">
        <f t="shared" si="3"/>
        <v>46319</v>
      </c>
      <c r="G13">
        <f t="shared" si="1"/>
        <v>10</v>
      </c>
      <c r="J13">
        <v>6</v>
      </c>
      <c r="K13" t="s">
        <v>11</v>
      </c>
      <c r="L13" s="5">
        <f>IF(N4=0,"",VLOOKUP(J13,$E$2:$F$20,2,0))</f>
        <v>46184</v>
      </c>
      <c r="M13" s="5" t="str">
        <f>IF(N4=2,L13+$B$4,"")</f>
        <v/>
      </c>
    </row>
    <row r="14" spans="1:20" x14ac:dyDescent="0.25">
      <c r="A14">
        <f t="shared" si="4"/>
        <v>2025</v>
      </c>
      <c r="B14">
        <f t="shared" si="5"/>
        <v>5</v>
      </c>
      <c r="C14" s="5">
        <f t="shared" si="6"/>
        <v>45806</v>
      </c>
      <c r="D14" s="5"/>
      <c r="E14">
        <f t="shared" si="0"/>
        <v>11</v>
      </c>
      <c r="F14" s="5">
        <f t="shared" si="3"/>
        <v>46346</v>
      </c>
      <c r="G14">
        <f t="shared" si="1"/>
        <v>11</v>
      </c>
      <c r="J14">
        <v>7</v>
      </c>
      <c r="K14" t="s">
        <v>12</v>
      </c>
      <c r="L14" s="5">
        <f>IF(O4=0,"",VLOOKUP(J14,$E$2:$F$20,2,0))</f>
        <v>46211</v>
      </c>
      <c r="M14" s="5" t="str">
        <f>IF(O4=2,L14+$B$4,"")</f>
        <v/>
      </c>
    </row>
    <row r="15" spans="1:20" x14ac:dyDescent="0.25">
      <c r="A15">
        <f t="shared" si="4"/>
        <v>2025</v>
      </c>
      <c r="B15">
        <f t="shared" si="5"/>
        <v>6</v>
      </c>
      <c r="C15" s="5">
        <f t="shared" si="6"/>
        <v>45833</v>
      </c>
      <c r="D15" s="5"/>
      <c r="E15">
        <f t="shared" si="0"/>
        <v>12</v>
      </c>
      <c r="F15" s="5">
        <f t="shared" si="3"/>
        <v>46373</v>
      </c>
      <c r="G15">
        <f t="shared" si="1"/>
        <v>12</v>
      </c>
      <c r="J15">
        <v>8</v>
      </c>
      <c r="K15" t="s">
        <v>13</v>
      </c>
      <c r="L15" s="5">
        <f>IF(P4=0,"",VLOOKUP(J15,$E$2:$F$20,2,0))</f>
        <v>46238</v>
      </c>
      <c r="M15" s="5">
        <f>IF(P4=2,L15+$B$4,"")</f>
        <v>46265</v>
      </c>
    </row>
    <row r="16" spans="1:20" x14ac:dyDescent="0.25">
      <c r="A16">
        <f t="shared" si="4"/>
        <v>2025</v>
      </c>
      <c r="B16">
        <f t="shared" si="5"/>
        <v>7</v>
      </c>
      <c r="C16" s="5">
        <f t="shared" si="6"/>
        <v>45860</v>
      </c>
      <c r="D16" s="5"/>
      <c r="E16" t="str">
        <f t="shared" si="0"/>
        <v/>
      </c>
      <c r="F16" s="5" t="str">
        <f t="shared" si="3"/>
        <v/>
      </c>
      <c r="G16" t="str">
        <f t="shared" si="1"/>
        <v/>
      </c>
      <c r="J16">
        <v>9</v>
      </c>
      <c r="K16" t="s">
        <v>14</v>
      </c>
      <c r="L16" s="5">
        <f>IF(Q4=0,"",VLOOKUP(J16,$E$2:$F$20,2,0))</f>
        <v>46292</v>
      </c>
      <c r="M16" s="5" t="str">
        <f>IF(Q4=2,L16+$B$4,"")</f>
        <v/>
      </c>
    </row>
    <row r="17" spans="1:13" x14ac:dyDescent="0.25">
      <c r="A17">
        <f t="shared" si="4"/>
        <v>2025</v>
      </c>
      <c r="B17">
        <f t="shared" si="5"/>
        <v>8</v>
      </c>
      <c r="C17" s="5">
        <f t="shared" si="6"/>
        <v>45887</v>
      </c>
      <c r="D17" s="5"/>
      <c r="E17" t="str">
        <f t="shared" si="0"/>
        <v/>
      </c>
      <c r="F17" s="5" t="str">
        <f t="shared" si="3"/>
        <v/>
      </c>
      <c r="G17" t="str">
        <f t="shared" si="1"/>
        <v/>
      </c>
      <c r="J17">
        <v>10</v>
      </c>
      <c r="K17" t="s">
        <v>15</v>
      </c>
      <c r="L17" s="5">
        <f>IF(R4=0,"",VLOOKUP(J17,$E$2:$F$20,2,0))</f>
        <v>46319</v>
      </c>
      <c r="M17" s="5" t="str">
        <f>IF(R4=2,L17+$B$4,"")</f>
        <v/>
      </c>
    </row>
    <row r="18" spans="1:13" x14ac:dyDescent="0.25">
      <c r="A18">
        <f t="shared" si="4"/>
        <v>2025</v>
      </c>
      <c r="B18">
        <f t="shared" si="5"/>
        <v>9</v>
      </c>
      <c r="C18" s="5">
        <f t="shared" si="6"/>
        <v>45914</v>
      </c>
      <c r="D18" s="5"/>
      <c r="E18" t="str">
        <f t="shared" si="0"/>
        <v/>
      </c>
      <c r="F18" s="5" t="str">
        <f t="shared" si="3"/>
        <v/>
      </c>
      <c r="G18" t="str">
        <f t="shared" si="1"/>
        <v/>
      </c>
      <c r="J18">
        <v>11</v>
      </c>
      <c r="K18" t="s">
        <v>16</v>
      </c>
      <c r="L18" s="5">
        <f>IF(S4=0,"",VLOOKUP(J18,$E$2:$F$20,2,0))</f>
        <v>46346</v>
      </c>
      <c r="M18" s="5" t="str">
        <f>IF(S4=2,L18+$B$4,"")</f>
        <v/>
      </c>
    </row>
    <row r="19" spans="1:13" x14ac:dyDescent="0.25">
      <c r="A19">
        <f t="shared" si="4"/>
        <v>2025</v>
      </c>
      <c r="B19">
        <f t="shared" si="5"/>
        <v>10</v>
      </c>
      <c r="C19" s="5">
        <f t="shared" si="6"/>
        <v>45941</v>
      </c>
      <c r="D19" s="5"/>
      <c r="E19" t="str">
        <f t="shared" si="0"/>
        <v/>
      </c>
      <c r="F19" s="5" t="str">
        <f t="shared" si="3"/>
        <v/>
      </c>
      <c r="G19" t="str">
        <f t="shared" si="1"/>
        <v/>
      </c>
      <c r="J19">
        <v>12</v>
      </c>
      <c r="K19" t="s">
        <v>17</v>
      </c>
      <c r="L19" s="5">
        <f>IF(T4=0,"",VLOOKUP(J19,$E$2:$F$20,2,0))</f>
        <v>46373</v>
      </c>
      <c r="M19" s="5" t="str">
        <f>IF(T4=2,L19+$B$4,"")</f>
        <v/>
      </c>
    </row>
    <row r="20" spans="1:13" x14ac:dyDescent="0.25">
      <c r="A20">
        <f t="shared" si="4"/>
        <v>2025</v>
      </c>
      <c r="B20">
        <f t="shared" si="5"/>
        <v>11</v>
      </c>
      <c r="C20" s="5">
        <f t="shared" si="6"/>
        <v>45968</v>
      </c>
      <c r="D20" s="5"/>
      <c r="E20" t="str">
        <f t="shared" si="0"/>
        <v/>
      </c>
      <c r="F20" s="5" t="str">
        <f t="shared" si="3"/>
        <v/>
      </c>
      <c r="G20" t="str">
        <f t="shared" si="1"/>
        <v/>
      </c>
    </row>
    <row r="21" spans="1:13" x14ac:dyDescent="0.25">
      <c r="A21">
        <f t="shared" si="4"/>
        <v>2025</v>
      </c>
      <c r="B21">
        <f t="shared" si="5"/>
        <v>12</v>
      </c>
      <c r="C21" s="5">
        <f>C20+$B$4</f>
        <v>45995</v>
      </c>
      <c r="D21" s="5"/>
      <c r="E21" s="9"/>
    </row>
    <row r="22" spans="1:13" x14ac:dyDescent="0.25">
      <c r="A22">
        <f t="shared" si="4"/>
        <v>2025</v>
      </c>
      <c r="B22">
        <f t="shared" si="5"/>
        <v>12</v>
      </c>
      <c r="C22" s="5">
        <f t="shared" ref="C22:C27" si="7">C21+$B$4</f>
        <v>46022</v>
      </c>
      <c r="D22" s="5"/>
      <c r="E22" s="9"/>
    </row>
    <row r="23" spans="1:13" x14ac:dyDescent="0.25">
      <c r="A23">
        <f t="shared" si="4"/>
        <v>2026</v>
      </c>
      <c r="B23">
        <f t="shared" si="5"/>
        <v>1</v>
      </c>
      <c r="C23" s="5">
        <f t="shared" si="7"/>
        <v>46049</v>
      </c>
      <c r="D23" s="5"/>
      <c r="E23" s="9"/>
    </row>
    <row r="24" spans="1:13" x14ac:dyDescent="0.25">
      <c r="A24">
        <f t="shared" si="4"/>
        <v>2026</v>
      </c>
      <c r="B24">
        <f t="shared" si="5"/>
        <v>2</v>
      </c>
      <c r="C24" s="5">
        <f t="shared" si="7"/>
        <v>46076</v>
      </c>
      <c r="D24" s="5"/>
      <c r="E24" s="9"/>
    </row>
    <row r="25" spans="1:13" x14ac:dyDescent="0.25">
      <c r="A25">
        <f t="shared" si="4"/>
        <v>2026</v>
      </c>
      <c r="B25">
        <f t="shared" si="5"/>
        <v>3</v>
      </c>
      <c r="C25" s="5">
        <f t="shared" si="7"/>
        <v>46103</v>
      </c>
      <c r="D25" s="5"/>
      <c r="E25" s="9"/>
    </row>
    <row r="26" spans="1:13" x14ac:dyDescent="0.25">
      <c r="A26">
        <f t="shared" si="4"/>
        <v>2026</v>
      </c>
      <c r="B26">
        <f t="shared" si="5"/>
        <v>4</v>
      </c>
      <c r="C26" s="5">
        <f t="shared" si="7"/>
        <v>46130</v>
      </c>
      <c r="D26" s="5"/>
      <c r="E26" s="9"/>
    </row>
    <row r="27" spans="1:13" x14ac:dyDescent="0.25">
      <c r="A27">
        <f t="shared" si="4"/>
        <v>2026</v>
      </c>
      <c r="B27">
        <f t="shared" si="5"/>
        <v>5</v>
      </c>
      <c r="C27" s="5">
        <f t="shared" si="7"/>
        <v>46157</v>
      </c>
      <c r="D27" s="5"/>
      <c r="E27" s="9"/>
    </row>
    <row r="28" spans="1:13" x14ac:dyDescent="0.25">
      <c r="A28">
        <f t="shared" si="4"/>
        <v>2026</v>
      </c>
      <c r="B28">
        <f t="shared" si="5"/>
        <v>6</v>
      </c>
      <c r="C28" s="5">
        <f t="shared" ref="C28:C64" si="8">C27+$B$4</f>
        <v>46184</v>
      </c>
      <c r="D28" s="5"/>
      <c r="E28" s="9"/>
    </row>
    <row r="29" spans="1:13" x14ac:dyDescent="0.25">
      <c r="A29">
        <f t="shared" si="4"/>
        <v>2026</v>
      </c>
      <c r="B29">
        <f t="shared" si="5"/>
        <v>7</v>
      </c>
      <c r="C29" s="5">
        <f t="shared" si="8"/>
        <v>46211</v>
      </c>
      <c r="D29" s="5"/>
      <c r="E29" s="9"/>
    </row>
    <row r="30" spans="1:13" x14ac:dyDescent="0.25">
      <c r="A30">
        <f t="shared" si="4"/>
        <v>2026</v>
      </c>
      <c r="B30">
        <f t="shared" si="5"/>
        <v>8</v>
      </c>
      <c r="C30" s="5">
        <f t="shared" si="8"/>
        <v>46238</v>
      </c>
      <c r="D30" s="5"/>
      <c r="E30" s="9"/>
    </row>
    <row r="31" spans="1:13" x14ac:dyDescent="0.25">
      <c r="A31">
        <f t="shared" si="4"/>
        <v>2026</v>
      </c>
      <c r="B31">
        <f t="shared" si="5"/>
        <v>8</v>
      </c>
      <c r="C31" s="5">
        <f t="shared" si="8"/>
        <v>46265</v>
      </c>
      <c r="D31" s="5"/>
      <c r="E31" s="9"/>
    </row>
    <row r="32" spans="1:13" x14ac:dyDescent="0.25">
      <c r="A32">
        <f t="shared" si="4"/>
        <v>2026</v>
      </c>
      <c r="B32">
        <f t="shared" si="5"/>
        <v>9</v>
      </c>
      <c r="C32" s="5">
        <f t="shared" si="8"/>
        <v>46292</v>
      </c>
      <c r="D32" s="5"/>
      <c r="E32" s="9"/>
    </row>
    <row r="33" spans="1:5" x14ac:dyDescent="0.25">
      <c r="A33">
        <f t="shared" si="4"/>
        <v>2026</v>
      </c>
      <c r="B33">
        <f t="shared" si="5"/>
        <v>10</v>
      </c>
      <c r="C33" s="5">
        <f t="shared" si="8"/>
        <v>46319</v>
      </c>
      <c r="D33" s="5"/>
      <c r="E33" s="9"/>
    </row>
    <row r="34" spans="1:5" x14ac:dyDescent="0.25">
      <c r="A34">
        <f t="shared" si="4"/>
        <v>2026</v>
      </c>
      <c r="B34">
        <f t="shared" si="5"/>
        <v>11</v>
      </c>
      <c r="C34" s="5">
        <f t="shared" si="8"/>
        <v>46346</v>
      </c>
      <c r="D34" s="5"/>
      <c r="E34" s="9"/>
    </row>
    <row r="35" spans="1:5" x14ac:dyDescent="0.25">
      <c r="A35">
        <f t="shared" si="4"/>
        <v>2026</v>
      </c>
      <c r="B35">
        <f t="shared" si="5"/>
        <v>12</v>
      </c>
      <c r="C35" s="5">
        <f t="shared" si="8"/>
        <v>46373</v>
      </c>
      <c r="D35" s="5"/>
      <c r="E35" s="9"/>
    </row>
    <row r="36" spans="1:5" x14ac:dyDescent="0.25">
      <c r="A36">
        <f t="shared" si="4"/>
        <v>2027</v>
      </c>
      <c r="B36">
        <f t="shared" si="5"/>
        <v>1</v>
      </c>
      <c r="C36" s="5">
        <f t="shared" si="8"/>
        <v>46400</v>
      </c>
      <c r="D36" s="5"/>
      <c r="E36" s="9"/>
    </row>
    <row r="37" spans="1:5" x14ac:dyDescent="0.25">
      <c r="A37">
        <f t="shared" si="4"/>
        <v>2027</v>
      </c>
      <c r="B37">
        <f t="shared" si="5"/>
        <v>2</v>
      </c>
      <c r="C37" s="5">
        <f t="shared" si="8"/>
        <v>46427</v>
      </c>
      <c r="D37" s="5"/>
      <c r="E37" s="9"/>
    </row>
    <row r="38" spans="1:5" x14ac:dyDescent="0.25">
      <c r="A38">
        <f t="shared" si="4"/>
        <v>2027</v>
      </c>
      <c r="B38">
        <f t="shared" si="5"/>
        <v>3</v>
      </c>
      <c r="C38" s="5">
        <f t="shared" si="8"/>
        <v>46454</v>
      </c>
      <c r="D38" s="5"/>
      <c r="E38" s="9"/>
    </row>
    <row r="39" spans="1:5" x14ac:dyDescent="0.25">
      <c r="A39">
        <f t="shared" si="4"/>
        <v>2027</v>
      </c>
      <c r="B39">
        <f t="shared" si="5"/>
        <v>4</v>
      </c>
      <c r="C39" s="5">
        <f t="shared" si="8"/>
        <v>46481</v>
      </c>
      <c r="D39" s="5"/>
      <c r="E39" s="9"/>
    </row>
    <row r="40" spans="1:5" x14ac:dyDescent="0.25">
      <c r="A40">
        <f t="shared" si="4"/>
        <v>2027</v>
      </c>
      <c r="B40">
        <f t="shared" si="5"/>
        <v>5</v>
      </c>
      <c r="C40" s="5">
        <f t="shared" si="8"/>
        <v>46508</v>
      </c>
      <c r="D40" s="5"/>
      <c r="E40" s="9"/>
    </row>
    <row r="41" spans="1:5" x14ac:dyDescent="0.25">
      <c r="A41">
        <f t="shared" si="4"/>
        <v>2027</v>
      </c>
      <c r="B41">
        <f t="shared" si="5"/>
        <v>5</v>
      </c>
      <c r="C41" s="5">
        <f t="shared" si="8"/>
        <v>46535</v>
      </c>
      <c r="D41" s="5"/>
      <c r="E41" s="9"/>
    </row>
    <row r="42" spans="1:5" x14ac:dyDescent="0.25">
      <c r="A42">
        <f t="shared" si="4"/>
        <v>2027</v>
      </c>
      <c r="B42">
        <f t="shared" si="5"/>
        <v>6</v>
      </c>
      <c r="C42" s="5">
        <f t="shared" si="8"/>
        <v>46562</v>
      </c>
      <c r="D42" s="5"/>
      <c r="E42" s="9"/>
    </row>
    <row r="43" spans="1:5" x14ac:dyDescent="0.25">
      <c r="A43">
        <f t="shared" si="4"/>
        <v>2027</v>
      </c>
      <c r="B43">
        <f t="shared" si="5"/>
        <v>7</v>
      </c>
      <c r="C43" s="5">
        <f t="shared" si="8"/>
        <v>46589</v>
      </c>
      <c r="D43" s="5"/>
      <c r="E43" s="9"/>
    </row>
    <row r="44" spans="1:5" x14ac:dyDescent="0.25">
      <c r="A44">
        <f t="shared" si="4"/>
        <v>2027</v>
      </c>
      <c r="B44">
        <f t="shared" si="5"/>
        <v>8</v>
      </c>
      <c r="C44" s="5">
        <f t="shared" si="8"/>
        <v>46616</v>
      </c>
      <c r="D44" s="5"/>
      <c r="E44" s="9"/>
    </row>
    <row r="45" spans="1:5" x14ac:dyDescent="0.25">
      <c r="A45">
        <f t="shared" si="4"/>
        <v>2027</v>
      </c>
      <c r="B45">
        <f t="shared" si="5"/>
        <v>9</v>
      </c>
      <c r="C45" s="5">
        <f t="shared" si="8"/>
        <v>46643</v>
      </c>
      <c r="D45" s="5"/>
      <c r="E45" s="9"/>
    </row>
    <row r="46" spans="1:5" x14ac:dyDescent="0.25">
      <c r="A46">
        <f t="shared" si="4"/>
        <v>2027</v>
      </c>
      <c r="B46">
        <f t="shared" si="5"/>
        <v>10</v>
      </c>
      <c r="C46" s="5">
        <f t="shared" si="8"/>
        <v>46670</v>
      </c>
      <c r="D46" s="5"/>
      <c r="E46" s="9"/>
    </row>
    <row r="47" spans="1:5" x14ac:dyDescent="0.25">
      <c r="A47">
        <f t="shared" si="4"/>
        <v>2027</v>
      </c>
      <c r="B47">
        <f t="shared" si="5"/>
        <v>11</v>
      </c>
      <c r="C47" s="5">
        <f t="shared" si="8"/>
        <v>46697</v>
      </c>
      <c r="D47" s="5"/>
      <c r="E47" s="9"/>
    </row>
    <row r="48" spans="1:5" x14ac:dyDescent="0.25">
      <c r="A48">
        <f t="shared" si="4"/>
        <v>2027</v>
      </c>
      <c r="B48">
        <f t="shared" si="5"/>
        <v>12</v>
      </c>
      <c r="C48" s="5">
        <f t="shared" si="8"/>
        <v>46724</v>
      </c>
      <c r="D48" s="5"/>
      <c r="E48" s="9"/>
    </row>
    <row r="49" spans="1:5" x14ac:dyDescent="0.25">
      <c r="A49">
        <f t="shared" si="4"/>
        <v>2027</v>
      </c>
      <c r="B49">
        <f t="shared" si="5"/>
        <v>12</v>
      </c>
      <c r="C49" s="5">
        <f t="shared" si="8"/>
        <v>46751</v>
      </c>
      <c r="D49" s="5"/>
      <c r="E49" s="9"/>
    </row>
    <row r="50" spans="1:5" x14ac:dyDescent="0.25">
      <c r="A50">
        <f t="shared" si="4"/>
        <v>2028</v>
      </c>
      <c r="B50">
        <f t="shared" si="5"/>
        <v>1</v>
      </c>
      <c r="C50" s="5">
        <f t="shared" si="8"/>
        <v>46778</v>
      </c>
      <c r="D50" s="5"/>
      <c r="E50" s="9"/>
    </row>
    <row r="51" spans="1:5" x14ac:dyDescent="0.25">
      <c r="A51">
        <f t="shared" si="4"/>
        <v>2028</v>
      </c>
      <c r="B51">
        <f t="shared" si="5"/>
        <v>2</v>
      </c>
      <c r="C51" s="5">
        <f t="shared" si="8"/>
        <v>46805</v>
      </c>
      <c r="D51" s="5"/>
      <c r="E51" s="9"/>
    </row>
    <row r="52" spans="1:5" x14ac:dyDescent="0.25">
      <c r="A52">
        <f t="shared" si="4"/>
        <v>2028</v>
      </c>
      <c r="B52">
        <f t="shared" si="5"/>
        <v>3</v>
      </c>
      <c r="C52" s="5">
        <f t="shared" si="8"/>
        <v>46832</v>
      </c>
      <c r="D52" s="5"/>
      <c r="E52" s="9"/>
    </row>
    <row r="53" spans="1:5" x14ac:dyDescent="0.25">
      <c r="A53">
        <f t="shared" si="4"/>
        <v>2028</v>
      </c>
      <c r="B53">
        <f t="shared" si="5"/>
        <v>4</v>
      </c>
      <c r="C53" s="5">
        <f t="shared" si="8"/>
        <v>46859</v>
      </c>
      <c r="D53" s="5"/>
      <c r="E53" s="9"/>
    </row>
    <row r="54" spans="1:5" x14ac:dyDescent="0.25">
      <c r="A54">
        <f t="shared" si="4"/>
        <v>2028</v>
      </c>
      <c r="B54">
        <f t="shared" si="5"/>
        <v>5</v>
      </c>
      <c r="C54" s="5">
        <f t="shared" si="8"/>
        <v>46886</v>
      </c>
      <c r="D54" s="5"/>
      <c r="E54" s="9"/>
    </row>
    <row r="55" spans="1:5" x14ac:dyDescent="0.25">
      <c r="A55">
        <f t="shared" si="4"/>
        <v>2028</v>
      </c>
      <c r="B55">
        <f t="shared" si="5"/>
        <v>6</v>
      </c>
      <c r="C55" s="5">
        <f t="shared" si="8"/>
        <v>46913</v>
      </c>
      <c r="D55" s="5"/>
      <c r="E55" s="9"/>
    </row>
    <row r="56" spans="1:5" x14ac:dyDescent="0.25">
      <c r="A56">
        <f t="shared" si="4"/>
        <v>2028</v>
      </c>
      <c r="B56">
        <f t="shared" si="5"/>
        <v>7</v>
      </c>
      <c r="C56" s="5">
        <f t="shared" si="8"/>
        <v>46940</v>
      </c>
      <c r="D56" s="5"/>
      <c r="E56" s="9"/>
    </row>
    <row r="57" spans="1:5" x14ac:dyDescent="0.25">
      <c r="A57">
        <f t="shared" si="4"/>
        <v>2028</v>
      </c>
      <c r="B57">
        <f t="shared" si="5"/>
        <v>8</v>
      </c>
      <c r="C57" s="5">
        <f t="shared" si="8"/>
        <v>46967</v>
      </c>
      <c r="D57" s="5"/>
      <c r="E57" s="9"/>
    </row>
    <row r="58" spans="1:5" x14ac:dyDescent="0.25">
      <c r="A58">
        <f t="shared" si="4"/>
        <v>2028</v>
      </c>
      <c r="B58">
        <f t="shared" si="5"/>
        <v>8</v>
      </c>
      <c r="C58" s="5">
        <f t="shared" si="8"/>
        <v>46994</v>
      </c>
      <c r="D58" s="5"/>
      <c r="E58" s="9"/>
    </row>
    <row r="59" spans="1:5" x14ac:dyDescent="0.25">
      <c r="A59">
        <f t="shared" si="4"/>
        <v>2028</v>
      </c>
      <c r="B59">
        <f t="shared" si="5"/>
        <v>9</v>
      </c>
      <c r="C59" s="5">
        <f t="shared" si="8"/>
        <v>47021</v>
      </c>
      <c r="D59" s="5"/>
      <c r="E59" s="9"/>
    </row>
    <row r="60" spans="1:5" x14ac:dyDescent="0.25">
      <c r="A60">
        <f t="shared" si="4"/>
        <v>2028</v>
      </c>
      <c r="B60">
        <f t="shared" si="5"/>
        <v>10</v>
      </c>
      <c r="C60" s="5">
        <f t="shared" si="8"/>
        <v>47048</v>
      </c>
      <c r="D60" s="5"/>
      <c r="E60" s="9"/>
    </row>
    <row r="61" spans="1:5" x14ac:dyDescent="0.25">
      <c r="A61">
        <f t="shared" si="4"/>
        <v>2028</v>
      </c>
      <c r="B61">
        <f t="shared" si="5"/>
        <v>11</v>
      </c>
      <c r="C61" s="5">
        <f t="shared" si="8"/>
        <v>47075</v>
      </c>
      <c r="D61" s="5"/>
      <c r="E61" s="9"/>
    </row>
    <row r="62" spans="1:5" x14ac:dyDescent="0.25">
      <c r="A62">
        <f t="shared" si="4"/>
        <v>2028</v>
      </c>
      <c r="B62">
        <f t="shared" si="5"/>
        <v>12</v>
      </c>
      <c r="C62" s="5">
        <f t="shared" si="8"/>
        <v>47102</v>
      </c>
      <c r="D62" s="5"/>
      <c r="E62" s="9"/>
    </row>
    <row r="63" spans="1:5" x14ac:dyDescent="0.25">
      <c r="A63">
        <f>YEAR(C63)</f>
        <v>2029</v>
      </c>
      <c r="B63">
        <f>MONTH(C63)</f>
        <v>1</v>
      </c>
      <c r="C63" s="5">
        <f t="shared" si="8"/>
        <v>47129</v>
      </c>
      <c r="D63" s="5"/>
      <c r="E63" s="9"/>
    </row>
    <row r="64" spans="1:5" x14ac:dyDescent="0.25">
      <c r="A64">
        <f>YEAR(C64)</f>
        <v>2029</v>
      </c>
      <c r="B64">
        <f>MONTH(C64)</f>
        <v>2</v>
      </c>
      <c r="C64" s="5">
        <f t="shared" si="8"/>
        <v>47156</v>
      </c>
      <c r="D64" s="5"/>
      <c r="E64" s="9"/>
    </row>
    <row r="65" spans="3:5" x14ac:dyDescent="0.25">
      <c r="C65" s="5"/>
      <c r="D65" s="5"/>
      <c r="E65" s="9"/>
    </row>
    <row r="66" spans="3:5" x14ac:dyDescent="0.25">
      <c r="C66" s="5"/>
      <c r="D66" s="5"/>
      <c r="E66" s="9"/>
    </row>
    <row r="67" spans="3:5" x14ac:dyDescent="0.25">
      <c r="C67" s="5"/>
      <c r="D67" s="5"/>
      <c r="E67" s="9"/>
    </row>
    <row r="68" spans="3:5" x14ac:dyDescent="0.25">
      <c r="C68" s="5"/>
      <c r="D68" s="5"/>
      <c r="E68" s="9"/>
    </row>
    <row r="69" spans="3:5" x14ac:dyDescent="0.25">
      <c r="C69" s="5"/>
      <c r="D69" s="5"/>
      <c r="E69" s="9"/>
    </row>
    <row r="70" spans="3:5" x14ac:dyDescent="0.25">
      <c r="C70" s="5"/>
      <c r="D70" s="5"/>
      <c r="E70" s="9"/>
    </row>
    <row r="71" spans="3:5" x14ac:dyDescent="0.25">
      <c r="C71" s="5"/>
      <c r="D71" s="5"/>
      <c r="E71" s="9"/>
    </row>
    <row r="72" spans="3:5" x14ac:dyDescent="0.25">
      <c r="C72" s="5"/>
      <c r="D72" s="5"/>
      <c r="E72" s="9"/>
    </row>
    <row r="73" spans="3:5" x14ac:dyDescent="0.25">
      <c r="C73" s="5"/>
      <c r="D73" s="5"/>
      <c r="E73" s="9"/>
    </row>
    <row r="74" spans="3:5" x14ac:dyDescent="0.25">
      <c r="C74" s="5"/>
      <c r="D74" s="5"/>
      <c r="E74" s="9"/>
    </row>
    <row r="75" spans="3:5" x14ac:dyDescent="0.25">
      <c r="C75" s="5"/>
      <c r="D75" s="5"/>
      <c r="E75" s="9"/>
    </row>
    <row r="76" spans="3:5" x14ac:dyDescent="0.25">
      <c r="C76" s="5"/>
      <c r="D76" s="5"/>
      <c r="E76" s="9"/>
    </row>
    <row r="77" spans="3:5" x14ac:dyDescent="0.25">
      <c r="C77" s="5"/>
      <c r="D77" s="5"/>
      <c r="E77" s="9"/>
    </row>
    <row r="78" spans="3:5" x14ac:dyDescent="0.25">
      <c r="C78" s="5"/>
      <c r="D78" s="5"/>
      <c r="E78" s="9"/>
    </row>
    <row r="79" spans="3:5" x14ac:dyDescent="0.25">
      <c r="C79" s="5"/>
      <c r="D79" s="5"/>
      <c r="E79" s="9"/>
    </row>
    <row r="80" spans="3:5" x14ac:dyDescent="0.25">
      <c r="C80" s="5"/>
      <c r="D80" s="5"/>
      <c r="E80" s="9"/>
    </row>
    <row r="81" spans="3:5" x14ac:dyDescent="0.25">
      <c r="C81" s="5"/>
      <c r="D81" s="5"/>
      <c r="E81" s="9"/>
    </row>
    <row r="82" spans="3:5" x14ac:dyDescent="0.25">
      <c r="C82" s="5"/>
      <c r="D82" s="5"/>
      <c r="E82" s="9"/>
    </row>
    <row r="83" spans="3:5" x14ac:dyDescent="0.25">
      <c r="C83" s="5"/>
      <c r="D83" s="5"/>
      <c r="E83" s="9"/>
    </row>
    <row r="84" spans="3:5" x14ac:dyDescent="0.25">
      <c r="C84" s="5"/>
      <c r="D84" s="5"/>
      <c r="E84" s="9"/>
    </row>
    <row r="85" spans="3:5" x14ac:dyDescent="0.25">
      <c r="C85" s="5"/>
      <c r="D85" s="5"/>
      <c r="E85" s="9"/>
    </row>
    <row r="86" spans="3:5" x14ac:dyDescent="0.25">
      <c r="C86" s="5"/>
      <c r="D86" s="5"/>
      <c r="E86" s="9"/>
    </row>
    <row r="87" spans="3:5" x14ac:dyDescent="0.25">
      <c r="C87" s="5"/>
      <c r="D87" s="5"/>
      <c r="E87" s="9"/>
    </row>
    <row r="88" spans="3:5" x14ac:dyDescent="0.25">
      <c r="C88" s="5"/>
      <c r="D88" s="5"/>
      <c r="E88" s="9"/>
    </row>
    <row r="89" spans="3:5" x14ac:dyDescent="0.25">
      <c r="C89" s="5"/>
      <c r="D89" s="5"/>
      <c r="E89" s="9"/>
    </row>
    <row r="90" spans="3:5" x14ac:dyDescent="0.25">
      <c r="C90" s="5"/>
      <c r="D90" s="5"/>
      <c r="E90" s="9"/>
    </row>
    <row r="91" spans="3:5" x14ac:dyDescent="0.25">
      <c r="C91" s="5"/>
      <c r="D91" s="5"/>
      <c r="E91" s="9"/>
    </row>
    <row r="92" spans="3:5" x14ac:dyDescent="0.25">
      <c r="C92" s="5"/>
      <c r="D92" s="5"/>
      <c r="E92" s="9"/>
    </row>
    <row r="93" spans="3:5" x14ac:dyDescent="0.25">
      <c r="C93" s="5"/>
      <c r="D93" s="5"/>
      <c r="E93" s="9"/>
    </row>
    <row r="94" spans="3:5" x14ac:dyDescent="0.25">
      <c r="C94" s="5"/>
      <c r="D94" s="5"/>
      <c r="E94" s="9"/>
    </row>
    <row r="95" spans="3:5" x14ac:dyDescent="0.25">
      <c r="C95" s="5"/>
      <c r="D95" s="5"/>
      <c r="E95" s="9"/>
    </row>
    <row r="96" spans="3:5" x14ac:dyDescent="0.25">
      <c r="C96" s="5"/>
      <c r="D96" s="5"/>
      <c r="E96" s="9"/>
    </row>
    <row r="97" spans="3:5" x14ac:dyDescent="0.25">
      <c r="C97" s="5"/>
      <c r="D97" s="5"/>
      <c r="E97" s="9"/>
    </row>
    <row r="98" spans="3:5" x14ac:dyDescent="0.25">
      <c r="C98" s="5"/>
      <c r="D98" s="5"/>
      <c r="E98" s="9"/>
    </row>
    <row r="99" spans="3:5" x14ac:dyDescent="0.25">
      <c r="C99" s="5"/>
      <c r="D99" s="5"/>
      <c r="E99" s="9"/>
    </row>
    <row r="100" spans="3:5" x14ac:dyDescent="0.25">
      <c r="C100" s="5"/>
      <c r="D100" s="5"/>
      <c r="E100" s="9"/>
    </row>
    <row r="101" spans="3:5" x14ac:dyDescent="0.25">
      <c r="C101" s="5"/>
      <c r="D101" s="5"/>
      <c r="E101" s="9"/>
    </row>
    <row r="102" spans="3:5" x14ac:dyDescent="0.25">
      <c r="C102" s="5"/>
      <c r="D102" s="5"/>
      <c r="E102" s="9"/>
    </row>
    <row r="103" spans="3:5" x14ac:dyDescent="0.25">
      <c r="C103" s="5"/>
      <c r="D103" s="5"/>
      <c r="E103" s="9"/>
    </row>
    <row r="104" spans="3:5" x14ac:dyDescent="0.25">
      <c r="C104" s="5"/>
      <c r="D104" s="5"/>
      <c r="E104" s="9"/>
    </row>
    <row r="105" spans="3:5" x14ac:dyDescent="0.25">
      <c r="C105" s="5"/>
      <c r="D105" s="5"/>
      <c r="E105" s="9"/>
    </row>
    <row r="106" spans="3:5" x14ac:dyDescent="0.25">
      <c r="C106" s="5"/>
      <c r="D106" s="5"/>
      <c r="E106" s="9"/>
    </row>
    <row r="107" spans="3:5" x14ac:dyDescent="0.25">
      <c r="C107" s="5"/>
      <c r="D107" s="5"/>
      <c r="E107" s="9"/>
    </row>
    <row r="108" spans="3:5" x14ac:dyDescent="0.25">
      <c r="C108" s="5"/>
      <c r="D108" s="5"/>
      <c r="E108" s="9"/>
    </row>
    <row r="109" spans="3:5" x14ac:dyDescent="0.25">
      <c r="C109" s="5"/>
      <c r="D109" s="5"/>
      <c r="E109" s="9"/>
    </row>
    <row r="110" spans="3:5" x14ac:dyDescent="0.25">
      <c r="C110" s="5"/>
      <c r="D110" s="5"/>
      <c r="E110" s="9"/>
    </row>
    <row r="111" spans="3:5" x14ac:dyDescent="0.25">
      <c r="C111" s="5"/>
      <c r="D111" s="5"/>
      <c r="E111" s="9"/>
    </row>
    <row r="112" spans="3:5" x14ac:dyDescent="0.25">
      <c r="C112" s="5"/>
      <c r="D112" s="5"/>
      <c r="E112" s="9"/>
    </row>
    <row r="113" spans="3:5" x14ac:dyDescent="0.25">
      <c r="C113" s="5"/>
      <c r="D113" s="5"/>
      <c r="E113" s="9"/>
    </row>
    <row r="114" spans="3:5" x14ac:dyDescent="0.25">
      <c r="C114" s="5"/>
      <c r="D114" s="5"/>
      <c r="E114" s="9"/>
    </row>
    <row r="115" spans="3:5" x14ac:dyDescent="0.25">
      <c r="C115" s="5"/>
      <c r="D115" s="5"/>
      <c r="E115" s="9"/>
    </row>
    <row r="116" spans="3:5" x14ac:dyDescent="0.25">
      <c r="C116" s="5"/>
      <c r="D116" s="5"/>
      <c r="E116" s="9"/>
    </row>
    <row r="117" spans="3:5" x14ac:dyDescent="0.25">
      <c r="C117" s="5"/>
      <c r="D117" s="5"/>
      <c r="E117" s="9"/>
    </row>
    <row r="118" spans="3:5" x14ac:dyDescent="0.25">
      <c r="C118" s="5"/>
      <c r="D118" s="5"/>
      <c r="E118" s="9"/>
    </row>
    <row r="119" spans="3:5" x14ac:dyDescent="0.25">
      <c r="C119" s="5"/>
      <c r="D119" s="5"/>
      <c r="E119" s="9"/>
    </row>
    <row r="120" spans="3:5" x14ac:dyDescent="0.25">
      <c r="C120" s="5"/>
      <c r="D120" s="5"/>
      <c r="E120" s="9"/>
    </row>
    <row r="121" spans="3:5" x14ac:dyDescent="0.25">
      <c r="C121" s="5"/>
      <c r="D121" s="5"/>
      <c r="E121" s="9"/>
    </row>
    <row r="122" spans="3:5" x14ac:dyDescent="0.25">
      <c r="C122" s="5"/>
      <c r="D122" s="5"/>
      <c r="E122" s="9"/>
    </row>
    <row r="123" spans="3:5" x14ac:dyDescent="0.25">
      <c r="C123" s="5"/>
      <c r="D123" s="5"/>
      <c r="E123" s="9"/>
    </row>
    <row r="124" spans="3:5" x14ac:dyDescent="0.25">
      <c r="C124" s="5"/>
      <c r="D124" s="5"/>
      <c r="E124" s="9"/>
    </row>
    <row r="125" spans="3:5" x14ac:dyDescent="0.25">
      <c r="C125" s="5"/>
      <c r="D125" s="5"/>
      <c r="E125" s="9"/>
    </row>
    <row r="126" spans="3:5" x14ac:dyDescent="0.25">
      <c r="C126" s="5"/>
      <c r="D126" s="5"/>
      <c r="E126" s="9"/>
    </row>
    <row r="127" spans="3:5" x14ac:dyDescent="0.25">
      <c r="C127" s="5"/>
      <c r="D127" s="5"/>
      <c r="E127" s="9"/>
    </row>
    <row r="128" spans="3:5" x14ac:dyDescent="0.25">
      <c r="C128" s="5"/>
      <c r="D128" s="5"/>
      <c r="E128" s="9"/>
    </row>
    <row r="129" spans="3:5" x14ac:dyDescent="0.25">
      <c r="C129" s="5"/>
      <c r="D129" s="5"/>
      <c r="E129" s="9"/>
    </row>
    <row r="130" spans="3:5" x14ac:dyDescent="0.25">
      <c r="C130" s="5"/>
      <c r="D130" s="5"/>
      <c r="E130" s="9"/>
    </row>
    <row r="131" spans="3:5" x14ac:dyDescent="0.25">
      <c r="C131" s="5"/>
      <c r="D131" s="5"/>
      <c r="E131" s="9"/>
    </row>
    <row r="132" spans="3:5" x14ac:dyDescent="0.25">
      <c r="C132" s="5"/>
      <c r="D132" s="5"/>
      <c r="E132" s="9"/>
    </row>
    <row r="133" spans="3:5" x14ac:dyDescent="0.25">
      <c r="C133" s="5"/>
      <c r="D133" s="5"/>
      <c r="E133" s="9"/>
    </row>
    <row r="134" spans="3:5" x14ac:dyDescent="0.25">
      <c r="C134" s="5"/>
      <c r="D134" s="5"/>
      <c r="E134" s="9"/>
    </row>
    <row r="135" spans="3:5" x14ac:dyDescent="0.25">
      <c r="C135" s="5"/>
      <c r="D135" s="5"/>
      <c r="E135" s="9"/>
    </row>
    <row r="136" spans="3:5" x14ac:dyDescent="0.25">
      <c r="C136" s="5"/>
      <c r="D136" s="5"/>
      <c r="E136" s="9"/>
    </row>
    <row r="137" spans="3:5" x14ac:dyDescent="0.25">
      <c r="C137" s="5"/>
      <c r="D137" s="5"/>
      <c r="E137" s="9"/>
    </row>
    <row r="138" spans="3:5" x14ac:dyDescent="0.25">
      <c r="C138" s="5"/>
      <c r="D138" s="5"/>
      <c r="E138" s="9"/>
    </row>
    <row r="139" spans="3:5" x14ac:dyDescent="0.25">
      <c r="C139" s="5"/>
      <c r="D139" s="5"/>
      <c r="E139" s="9"/>
    </row>
    <row r="140" spans="3:5" x14ac:dyDescent="0.25">
      <c r="C140" s="5"/>
      <c r="D140" s="5"/>
      <c r="E140" s="9"/>
    </row>
    <row r="141" spans="3:5" x14ac:dyDescent="0.25">
      <c r="C141" s="5"/>
      <c r="D141" s="5"/>
      <c r="E141" s="9"/>
    </row>
    <row r="142" spans="3:5" x14ac:dyDescent="0.25">
      <c r="C142" s="5"/>
      <c r="D142" s="5"/>
      <c r="E142" s="9"/>
    </row>
    <row r="143" spans="3:5" x14ac:dyDescent="0.25">
      <c r="C143" s="5"/>
      <c r="D143" s="5"/>
      <c r="E143" s="9"/>
    </row>
    <row r="144" spans="3:5" x14ac:dyDescent="0.25">
      <c r="C144" s="5"/>
      <c r="D144" s="5"/>
      <c r="E144" s="9"/>
    </row>
    <row r="145" spans="3:5" x14ac:dyDescent="0.25">
      <c r="C145" s="5"/>
      <c r="D145" s="5"/>
      <c r="E145" s="9"/>
    </row>
    <row r="146" spans="3:5" x14ac:dyDescent="0.25">
      <c r="C146" s="5"/>
      <c r="D146" s="5"/>
      <c r="E146" s="9"/>
    </row>
    <row r="147" spans="3:5" x14ac:dyDescent="0.25">
      <c r="C147" s="5"/>
      <c r="D147" s="5"/>
      <c r="E147" s="9"/>
    </row>
    <row r="148" spans="3:5" x14ac:dyDescent="0.25">
      <c r="C148" s="5"/>
      <c r="D148" s="5"/>
      <c r="E148" s="9"/>
    </row>
    <row r="149" spans="3:5" x14ac:dyDescent="0.25">
      <c r="C149" s="5"/>
      <c r="D149" s="5"/>
      <c r="E149" s="9"/>
    </row>
    <row r="150" spans="3:5" x14ac:dyDescent="0.25">
      <c r="C150" s="5"/>
      <c r="D150" s="5"/>
      <c r="E150" s="9"/>
    </row>
    <row r="151" spans="3:5" x14ac:dyDescent="0.25">
      <c r="C151" s="5"/>
      <c r="D151" s="5"/>
      <c r="E151" s="9"/>
    </row>
    <row r="152" spans="3:5" x14ac:dyDescent="0.25">
      <c r="C152" s="5"/>
      <c r="D152" s="5"/>
      <c r="E152" s="9"/>
    </row>
    <row r="153" spans="3:5" x14ac:dyDescent="0.25">
      <c r="C153" s="5"/>
      <c r="D153" s="5"/>
      <c r="E153" s="9"/>
    </row>
    <row r="154" spans="3:5" x14ac:dyDescent="0.25">
      <c r="C154" s="5"/>
      <c r="D154" s="5"/>
      <c r="E154" s="9"/>
    </row>
    <row r="155" spans="3:5" x14ac:dyDescent="0.25">
      <c r="C155" s="5"/>
      <c r="D155" s="5"/>
      <c r="E155" s="9"/>
    </row>
    <row r="156" spans="3:5" x14ac:dyDescent="0.25">
      <c r="C156" s="5"/>
      <c r="D156" s="5"/>
      <c r="E156" s="9"/>
    </row>
    <row r="157" spans="3:5" x14ac:dyDescent="0.25">
      <c r="C157" s="5"/>
      <c r="D157" s="5"/>
      <c r="E157" s="9"/>
    </row>
    <row r="158" spans="3:5" x14ac:dyDescent="0.25">
      <c r="C158" s="5"/>
      <c r="D158" s="5"/>
      <c r="E158" s="9"/>
    </row>
    <row r="159" spans="3:5" x14ac:dyDescent="0.25">
      <c r="C159" s="5"/>
      <c r="D159" s="5"/>
      <c r="E159" s="9"/>
    </row>
    <row r="160" spans="3:5" x14ac:dyDescent="0.25">
      <c r="C160" s="5"/>
      <c r="D160" s="5"/>
      <c r="E160" s="9"/>
    </row>
    <row r="161" spans="3:5" x14ac:dyDescent="0.25">
      <c r="C161" s="5"/>
      <c r="D161" s="5"/>
      <c r="E161" s="9"/>
    </row>
    <row r="162" spans="3:5" x14ac:dyDescent="0.25">
      <c r="C162" s="5"/>
      <c r="D162" s="5"/>
      <c r="E162" s="9"/>
    </row>
    <row r="163" spans="3:5" x14ac:dyDescent="0.25">
      <c r="C163" s="5"/>
      <c r="D163" s="5"/>
      <c r="E163" s="9"/>
    </row>
    <row r="164" spans="3:5" x14ac:dyDescent="0.25">
      <c r="C164" s="5"/>
      <c r="D164" s="5"/>
      <c r="E164" s="9"/>
    </row>
    <row r="165" spans="3:5" x14ac:dyDescent="0.25">
      <c r="C165" s="5"/>
      <c r="D165" s="5"/>
      <c r="E165" s="9"/>
    </row>
    <row r="166" spans="3:5" x14ac:dyDescent="0.25">
      <c r="C166" s="5"/>
      <c r="D166" s="5"/>
      <c r="E166" s="9"/>
    </row>
    <row r="167" spans="3:5" x14ac:dyDescent="0.25">
      <c r="C167" s="5"/>
      <c r="D167" s="5"/>
      <c r="E167" s="9"/>
    </row>
    <row r="168" spans="3:5" x14ac:dyDescent="0.25">
      <c r="C168" s="5"/>
      <c r="D168" s="5"/>
      <c r="E168" s="9"/>
    </row>
    <row r="169" spans="3:5" x14ac:dyDescent="0.25">
      <c r="C169" s="5"/>
      <c r="D169" s="5"/>
      <c r="E169" s="9"/>
    </row>
    <row r="170" spans="3:5" x14ac:dyDescent="0.25">
      <c r="C170" s="5"/>
      <c r="D170" s="5"/>
      <c r="E170" s="9"/>
    </row>
    <row r="171" spans="3:5" x14ac:dyDescent="0.25">
      <c r="C171" s="5"/>
      <c r="D171" s="5"/>
      <c r="E171" s="9"/>
    </row>
    <row r="172" spans="3:5" x14ac:dyDescent="0.25">
      <c r="C172" s="5"/>
      <c r="D172" s="5"/>
      <c r="E172" s="9"/>
    </row>
    <row r="173" spans="3:5" x14ac:dyDescent="0.25">
      <c r="C173" s="5"/>
      <c r="D173" s="5"/>
      <c r="E173" s="9"/>
    </row>
    <row r="174" spans="3:5" x14ac:dyDescent="0.25">
      <c r="C174" s="5"/>
      <c r="D174" s="5"/>
      <c r="E174" s="9"/>
    </row>
    <row r="175" spans="3:5" x14ac:dyDescent="0.25">
      <c r="C175" s="5"/>
      <c r="D175" s="5"/>
      <c r="E175" s="9"/>
    </row>
    <row r="176" spans="3:5" x14ac:dyDescent="0.25">
      <c r="C176" s="5"/>
      <c r="D176" s="5"/>
      <c r="E176" s="9"/>
    </row>
    <row r="177" spans="3:5" x14ac:dyDescent="0.25">
      <c r="C177" s="5"/>
      <c r="D177" s="5"/>
      <c r="E177" s="9"/>
    </row>
    <row r="178" spans="3:5" x14ac:dyDescent="0.25">
      <c r="C178" s="5"/>
      <c r="D178" s="5"/>
      <c r="E178" s="9"/>
    </row>
    <row r="179" spans="3:5" x14ac:dyDescent="0.25">
      <c r="C179" s="5"/>
      <c r="D179" s="5"/>
      <c r="E179" s="9"/>
    </row>
    <row r="180" spans="3:5" x14ac:dyDescent="0.25">
      <c r="C180" s="5"/>
      <c r="D180" s="5"/>
      <c r="E180" s="9"/>
    </row>
    <row r="181" spans="3:5" x14ac:dyDescent="0.25">
      <c r="C181" s="5"/>
      <c r="D181" s="5"/>
      <c r="E181" s="9"/>
    </row>
    <row r="182" spans="3:5" x14ac:dyDescent="0.25">
      <c r="C182" s="5"/>
      <c r="D182" s="5"/>
      <c r="E182" s="9"/>
    </row>
    <row r="183" spans="3:5" x14ac:dyDescent="0.25">
      <c r="C183" s="5"/>
      <c r="D183" s="5"/>
      <c r="E183" s="9"/>
    </row>
    <row r="184" spans="3:5" x14ac:dyDescent="0.25">
      <c r="C184" s="5"/>
      <c r="D184" s="5"/>
      <c r="E184" s="9"/>
    </row>
    <row r="185" spans="3:5" x14ac:dyDescent="0.25">
      <c r="C185" s="5"/>
      <c r="D185" s="5"/>
      <c r="E185" s="9"/>
    </row>
    <row r="186" spans="3:5" x14ac:dyDescent="0.25">
      <c r="C186" s="5"/>
      <c r="D186" s="5"/>
      <c r="E186" s="9"/>
    </row>
    <row r="187" spans="3:5" x14ac:dyDescent="0.25">
      <c r="C187" s="5"/>
      <c r="D187" s="5"/>
      <c r="E187" s="9"/>
    </row>
    <row r="188" spans="3:5" x14ac:dyDescent="0.25">
      <c r="C188" s="5"/>
      <c r="D188" s="5"/>
      <c r="E188" s="9"/>
    </row>
    <row r="189" spans="3:5" x14ac:dyDescent="0.25">
      <c r="C189" s="5"/>
      <c r="D189" s="5"/>
      <c r="E189" s="9"/>
    </row>
    <row r="190" spans="3:5" x14ac:dyDescent="0.25">
      <c r="C190" s="5"/>
      <c r="D190" s="5"/>
      <c r="E190" s="9"/>
    </row>
    <row r="191" spans="3:5" x14ac:dyDescent="0.25">
      <c r="C191" s="5"/>
      <c r="D191" s="5"/>
      <c r="E191" s="9"/>
    </row>
    <row r="192" spans="3:5" x14ac:dyDescent="0.25">
      <c r="C192" s="5"/>
      <c r="D192" s="5"/>
      <c r="E192" s="9"/>
    </row>
    <row r="193" spans="3:5" x14ac:dyDescent="0.25">
      <c r="C193" s="5"/>
      <c r="D193" s="5"/>
      <c r="E193" s="9"/>
    </row>
    <row r="194" spans="3:5" x14ac:dyDescent="0.25">
      <c r="C194" s="5"/>
      <c r="D194" s="5"/>
      <c r="E194" s="9"/>
    </row>
    <row r="195" spans="3:5" x14ac:dyDescent="0.25">
      <c r="C195" s="5"/>
      <c r="D195" s="5"/>
      <c r="E195" s="9"/>
    </row>
    <row r="196" spans="3:5" x14ac:dyDescent="0.25">
      <c r="C196" s="5"/>
      <c r="D196" s="5"/>
      <c r="E196" s="9"/>
    </row>
    <row r="197" spans="3:5" x14ac:dyDescent="0.25">
      <c r="C197" s="5"/>
      <c r="D197" s="5"/>
      <c r="E197" s="9"/>
    </row>
    <row r="198" spans="3:5" x14ac:dyDescent="0.25">
      <c r="C198" s="5"/>
      <c r="D198" s="5"/>
      <c r="E198" s="9"/>
    </row>
    <row r="199" spans="3:5" x14ac:dyDescent="0.25">
      <c r="C199" s="5"/>
      <c r="D199" s="5"/>
      <c r="E199" s="9"/>
    </row>
    <row r="200" spans="3:5" x14ac:dyDescent="0.25">
      <c r="C200" s="5"/>
      <c r="D200" s="5"/>
      <c r="E200" s="9"/>
    </row>
    <row r="201" spans="3:5" x14ac:dyDescent="0.25">
      <c r="C201" s="5"/>
      <c r="D201" s="5"/>
      <c r="E201" s="9"/>
    </row>
    <row r="202" spans="3:5" x14ac:dyDescent="0.25">
      <c r="C202" s="5"/>
      <c r="D202" s="5"/>
      <c r="E202" s="9"/>
    </row>
    <row r="203" spans="3:5" x14ac:dyDescent="0.25">
      <c r="C203" s="5"/>
      <c r="D203" s="5"/>
      <c r="E203" s="9"/>
    </row>
    <row r="204" spans="3:5" x14ac:dyDescent="0.25">
      <c r="C204" s="5"/>
      <c r="D204" s="5"/>
      <c r="E204" s="9"/>
    </row>
    <row r="205" spans="3:5" x14ac:dyDescent="0.25">
      <c r="C205" s="5"/>
      <c r="D205" s="5"/>
      <c r="E205" s="9"/>
    </row>
    <row r="206" spans="3:5" x14ac:dyDescent="0.25">
      <c r="C206" s="5"/>
      <c r="D206" s="5"/>
      <c r="E206" s="9"/>
    </row>
    <row r="207" spans="3:5" x14ac:dyDescent="0.25">
      <c r="C207" s="5"/>
      <c r="D207" s="5"/>
      <c r="E207" s="9"/>
    </row>
    <row r="208" spans="3:5" x14ac:dyDescent="0.25">
      <c r="C208" s="5"/>
      <c r="D208" s="5"/>
      <c r="E208" s="9"/>
    </row>
    <row r="209" spans="3:5" x14ac:dyDescent="0.25">
      <c r="C209" s="5"/>
      <c r="D209" s="5"/>
      <c r="E209" s="9"/>
    </row>
    <row r="210" spans="3:5" x14ac:dyDescent="0.25">
      <c r="C210" s="5"/>
      <c r="D210" s="5"/>
      <c r="E210" s="9"/>
    </row>
    <row r="211" spans="3:5" x14ac:dyDescent="0.25">
      <c r="C211" s="5"/>
      <c r="D211" s="5"/>
      <c r="E211" s="9"/>
    </row>
    <row r="212" spans="3:5" x14ac:dyDescent="0.25">
      <c r="C212" s="5"/>
      <c r="D212" s="5"/>
      <c r="E212" s="9"/>
    </row>
    <row r="213" spans="3:5" x14ac:dyDescent="0.25">
      <c r="C213" s="5"/>
      <c r="D213" s="5"/>
      <c r="E213" s="9"/>
    </row>
    <row r="214" spans="3:5" x14ac:dyDescent="0.25">
      <c r="C214" s="5"/>
      <c r="D214" s="5"/>
      <c r="E214" s="9"/>
    </row>
    <row r="215" spans="3:5" x14ac:dyDescent="0.25">
      <c r="C215" s="5"/>
      <c r="D215" s="5"/>
      <c r="E215" s="9"/>
    </row>
    <row r="216" spans="3:5" x14ac:dyDescent="0.25">
      <c r="C216" s="5"/>
      <c r="D216" s="5"/>
      <c r="E216" s="9"/>
    </row>
    <row r="217" spans="3:5" x14ac:dyDescent="0.25">
      <c r="C217" s="5"/>
      <c r="D217" s="5"/>
      <c r="E217" s="9"/>
    </row>
    <row r="218" spans="3:5" x14ac:dyDescent="0.25">
      <c r="C218" s="5"/>
      <c r="D218" s="5"/>
      <c r="E218" s="9"/>
    </row>
    <row r="219" spans="3:5" x14ac:dyDescent="0.25">
      <c r="C219" s="5"/>
      <c r="D219" s="5"/>
      <c r="E219" s="9"/>
    </row>
    <row r="220" spans="3:5" x14ac:dyDescent="0.25">
      <c r="C220" s="5"/>
      <c r="D220" s="5"/>
      <c r="E220" s="9"/>
    </row>
    <row r="221" spans="3:5" x14ac:dyDescent="0.25">
      <c r="C221" s="5"/>
      <c r="D221" s="5"/>
      <c r="E221" s="9"/>
    </row>
    <row r="222" spans="3:5" x14ac:dyDescent="0.25">
      <c r="C222" s="5"/>
      <c r="D222" s="5"/>
      <c r="E222" s="9"/>
    </row>
    <row r="223" spans="3:5" x14ac:dyDescent="0.25">
      <c r="C223" s="5"/>
      <c r="D223" s="5"/>
      <c r="E223" s="9"/>
    </row>
    <row r="224" spans="3:5" x14ac:dyDescent="0.25">
      <c r="C224" s="5"/>
      <c r="D224" s="5"/>
      <c r="E224" s="9"/>
    </row>
    <row r="225" spans="3:5" x14ac:dyDescent="0.25">
      <c r="C225" s="5"/>
      <c r="D225" s="5"/>
      <c r="E225" s="9"/>
    </row>
    <row r="226" spans="3:5" x14ac:dyDescent="0.25">
      <c r="C226" s="5"/>
      <c r="D226" s="5"/>
      <c r="E226" s="9"/>
    </row>
    <row r="227" spans="3:5" x14ac:dyDescent="0.25">
      <c r="C227" s="5"/>
      <c r="D227" s="5"/>
      <c r="E227" s="9"/>
    </row>
    <row r="228" spans="3:5" x14ac:dyDescent="0.25">
      <c r="C228" s="5"/>
      <c r="D228" s="5"/>
      <c r="E228" s="9"/>
    </row>
    <row r="229" spans="3:5" x14ac:dyDescent="0.25">
      <c r="C229" s="5"/>
      <c r="D229" s="5"/>
      <c r="E229" s="9"/>
    </row>
    <row r="230" spans="3:5" x14ac:dyDescent="0.25">
      <c r="C230" s="5"/>
      <c r="D230" s="5"/>
      <c r="E230" s="9"/>
    </row>
    <row r="231" spans="3:5" x14ac:dyDescent="0.25">
      <c r="C231" s="5"/>
      <c r="D231" s="5"/>
      <c r="E231" s="9"/>
    </row>
    <row r="232" spans="3:5" x14ac:dyDescent="0.25">
      <c r="C232" s="5"/>
      <c r="D232" s="5"/>
      <c r="E232" s="9"/>
    </row>
    <row r="233" spans="3:5" x14ac:dyDescent="0.25">
      <c r="C233" s="5"/>
      <c r="D233" s="5"/>
      <c r="E233" s="9"/>
    </row>
    <row r="234" spans="3:5" x14ac:dyDescent="0.25">
      <c r="C234" s="5"/>
      <c r="D234" s="5"/>
      <c r="E234" s="9"/>
    </row>
    <row r="235" spans="3:5" x14ac:dyDescent="0.25">
      <c r="C235" s="5"/>
      <c r="D235" s="5"/>
      <c r="E235" s="9"/>
    </row>
    <row r="236" spans="3:5" x14ac:dyDescent="0.25">
      <c r="C236" s="5"/>
      <c r="D236" s="5"/>
      <c r="E236" s="9"/>
    </row>
    <row r="237" spans="3:5" x14ac:dyDescent="0.25">
      <c r="C237" s="5"/>
      <c r="D237" s="5"/>
      <c r="E237" s="9"/>
    </row>
    <row r="238" spans="3:5" x14ac:dyDescent="0.25">
      <c r="C238" s="5"/>
      <c r="D238" s="5"/>
      <c r="E238" s="9"/>
    </row>
    <row r="239" spans="3:5" x14ac:dyDescent="0.25">
      <c r="C239" s="5"/>
      <c r="D239" s="5"/>
      <c r="E239" s="9"/>
    </row>
    <row r="240" spans="3:5" x14ac:dyDescent="0.25">
      <c r="C240" s="5"/>
      <c r="D240" s="5"/>
      <c r="E240" s="9"/>
    </row>
    <row r="241" spans="3:5" x14ac:dyDescent="0.25">
      <c r="C241" s="5"/>
      <c r="D241" s="5"/>
      <c r="E241" s="9"/>
    </row>
    <row r="242" spans="3:5" x14ac:dyDescent="0.25">
      <c r="C242" s="5"/>
      <c r="D242" s="5"/>
      <c r="E242" s="9"/>
    </row>
    <row r="243" spans="3:5" x14ac:dyDescent="0.25">
      <c r="C243" s="5"/>
      <c r="D243" s="5"/>
      <c r="E243" s="9"/>
    </row>
    <row r="244" spans="3:5" x14ac:dyDescent="0.25">
      <c r="C244" s="5"/>
      <c r="D244" s="5"/>
      <c r="E244" s="9"/>
    </row>
    <row r="245" spans="3:5" x14ac:dyDescent="0.25">
      <c r="C245" s="5"/>
      <c r="D245" s="5"/>
      <c r="E245" s="9"/>
    </row>
    <row r="246" spans="3:5" x14ac:dyDescent="0.25">
      <c r="C246" s="5"/>
      <c r="D246" s="5"/>
      <c r="E246" s="9"/>
    </row>
    <row r="247" spans="3:5" x14ac:dyDescent="0.25">
      <c r="C247" s="5"/>
      <c r="D247" s="5"/>
      <c r="E247" s="9"/>
    </row>
    <row r="248" spans="3:5" x14ac:dyDescent="0.25">
      <c r="C248" s="5"/>
      <c r="D248" s="5"/>
      <c r="E248" s="9"/>
    </row>
    <row r="249" spans="3:5" x14ac:dyDescent="0.25">
      <c r="C249" s="5"/>
      <c r="D249" s="5"/>
      <c r="E249" s="9"/>
    </row>
    <row r="250" spans="3:5" x14ac:dyDescent="0.25">
      <c r="C250" s="5"/>
      <c r="D250" s="5"/>
      <c r="E250" s="9"/>
    </row>
    <row r="251" spans="3:5" x14ac:dyDescent="0.25">
      <c r="C251" s="5"/>
      <c r="D251" s="5"/>
      <c r="E251" s="9"/>
    </row>
    <row r="252" spans="3:5" x14ac:dyDescent="0.25">
      <c r="C252" s="5"/>
      <c r="D252" s="5"/>
      <c r="E252" s="9"/>
    </row>
    <row r="253" spans="3:5" x14ac:dyDescent="0.25">
      <c r="C253" s="5"/>
      <c r="D253" s="5"/>
      <c r="E253" s="9"/>
    </row>
    <row r="254" spans="3:5" x14ac:dyDescent="0.25">
      <c r="C254" s="5"/>
      <c r="D254" s="5"/>
      <c r="E254" s="9"/>
    </row>
    <row r="255" spans="3:5" x14ac:dyDescent="0.25">
      <c r="C255" s="5"/>
      <c r="D255" s="5"/>
      <c r="E255" s="9"/>
    </row>
    <row r="256" spans="3:5" x14ac:dyDescent="0.25">
      <c r="C256" s="5"/>
      <c r="D256" s="5"/>
      <c r="E256" s="9"/>
    </row>
    <row r="257" spans="3:5" x14ac:dyDescent="0.25">
      <c r="C257" s="5"/>
      <c r="D257" s="5"/>
      <c r="E257" s="9"/>
    </row>
    <row r="258" spans="3:5" x14ac:dyDescent="0.25">
      <c r="C258" s="5"/>
      <c r="D258" s="5"/>
      <c r="E258" s="9"/>
    </row>
    <row r="259" spans="3:5" x14ac:dyDescent="0.25">
      <c r="C259" s="5"/>
      <c r="D259" s="5"/>
      <c r="E259" s="9"/>
    </row>
    <row r="260" spans="3:5" x14ac:dyDescent="0.25">
      <c r="C260" s="5"/>
      <c r="D260" s="5"/>
      <c r="E260" s="9"/>
    </row>
    <row r="261" spans="3:5" x14ac:dyDescent="0.25">
      <c r="C261" s="5"/>
      <c r="D261" s="5"/>
      <c r="E261" s="9"/>
    </row>
    <row r="262" spans="3:5" x14ac:dyDescent="0.25">
      <c r="C262" s="5"/>
      <c r="D262" s="5"/>
      <c r="E262" s="9"/>
    </row>
    <row r="263" spans="3:5" x14ac:dyDescent="0.25">
      <c r="C263" s="5"/>
      <c r="D263" s="5"/>
      <c r="E263" s="9"/>
    </row>
    <row r="264" spans="3:5" x14ac:dyDescent="0.25">
      <c r="C264" s="5"/>
      <c r="D264" s="5"/>
      <c r="E264" s="9"/>
    </row>
    <row r="265" spans="3:5" x14ac:dyDescent="0.25">
      <c r="C265" s="5"/>
      <c r="D265" s="5"/>
      <c r="E265" s="9"/>
    </row>
    <row r="266" spans="3:5" x14ac:dyDescent="0.25">
      <c r="C266" s="5"/>
      <c r="D266" s="5"/>
      <c r="E266" s="9"/>
    </row>
    <row r="267" spans="3:5" x14ac:dyDescent="0.25">
      <c r="C267" s="5"/>
      <c r="D267" s="5"/>
      <c r="E267" s="9"/>
    </row>
    <row r="268" spans="3:5" x14ac:dyDescent="0.25">
      <c r="C268" s="5"/>
      <c r="D268" s="5"/>
      <c r="E268" s="9"/>
    </row>
    <row r="269" spans="3:5" x14ac:dyDescent="0.25">
      <c r="C269" s="5"/>
      <c r="D269" s="5"/>
      <c r="E269" s="9"/>
    </row>
    <row r="270" spans="3:5" x14ac:dyDescent="0.25">
      <c r="C270" s="5"/>
      <c r="D270" s="5"/>
      <c r="E270" s="9"/>
    </row>
    <row r="271" spans="3:5" x14ac:dyDescent="0.25">
      <c r="C271" s="5"/>
      <c r="D271" s="5"/>
      <c r="E271" s="9"/>
    </row>
    <row r="272" spans="3:5" x14ac:dyDescent="0.25">
      <c r="C272" s="5"/>
      <c r="D272" s="5"/>
      <c r="E272" s="9"/>
    </row>
    <row r="273" spans="3:5" x14ac:dyDescent="0.25">
      <c r="C273" s="5"/>
      <c r="D273" s="5"/>
      <c r="E273" s="9"/>
    </row>
    <row r="274" spans="3:5" x14ac:dyDescent="0.25">
      <c r="C274" s="5"/>
      <c r="D274" s="5"/>
      <c r="E274" s="9"/>
    </row>
    <row r="275" spans="3:5" x14ac:dyDescent="0.25">
      <c r="C275" s="5"/>
      <c r="D275" s="5"/>
      <c r="E275" s="9"/>
    </row>
    <row r="276" spans="3:5" x14ac:dyDescent="0.25">
      <c r="C276" s="5"/>
      <c r="D276" s="5"/>
      <c r="E276" s="9"/>
    </row>
    <row r="277" spans="3:5" x14ac:dyDescent="0.25">
      <c r="C277" s="5"/>
      <c r="D277" s="5"/>
      <c r="E277" s="9"/>
    </row>
    <row r="278" spans="3:5" x14ac:dyDescent="0.25">
      <c r="C278" s="5"/>
      <c r="D278" s="5"/>
      <c r="E278" s="9"/>
    </row>
    <row r="279" spans="3:5" x14ac:dyDescent="0.25">
      <c r="C279" s="5"/>
      <c r="D279" s="5"/>
      <c r="E279" s="9"/>
    </row>
    <row r="280" spans="3:5" x14ac:dyDescent="0.25">
      <c r="C280" s="5"/>
      <c r="D280" s="5"/>
      <c r="E280" s="9"/>
    </row>
    <row r="281" spans="3:5" x14ac:dyDescent="0.25">
      <c r="C281" s="5"/>
      <c r="D281" s="5"/>
      <c r="E281" s="9"/>
    </row>
    <row r="282" spans="3:5" x14ac:dyDescent="0.25">
      <c r="C282" s="5"/>
      <c r="D282" s="5"/>
      <c r="E282" s="9"/>
    </row>
    <row r="283" spans="3:5" x14ac:dyDescent="0.25">
      <c r="C283" s="5"/>
      <c r="D283" s="5"/>
      <c r="E283" s="9"/>
    </row>
    <row r="284" spans="3:5" x14ac:dyDescent="0.25">
      <c r="C284" s="5"/>
      <c r="D284" s="5"/>
      <c r="E284" s="9"/>
    </row>
    <row r="285" spans="3:5" x14ac:dyDescent="0.25">
      <c r="C285" s="5"/>
      <c r="D285" s="5"/>
      <c r="E285" s="9"/>
    </row>
    <row r="286" spans="3:5" x14ac:dyDescent="0.25">
      <c r="C286" s="5"/>
      <c r="D286" s="5"/>
      <c r="E286" s="9"/>
    </row>
    <row r="287" spans="3:5" x14ac:dyDescent="0.25">
      <c r="C287" s="5"/>
      <c r="D287" s="5"/>
      <c r="E287" s="9"/>
    </row>
    <row r="288" spans="3:5" x14ac:dyDescent="0.25">
      <c r="C288" s="5"/>
      <c r="D288" s="5"/>
      <c r="E288" s="9"/>
    </row>
    <row r="289" spans="3:5" x14ac:dyDescent="0.25">
      <c r="C289" s="5"/>
      <c r="D289" s="5"/>
      <c r="E289" s="9"/>
    </row>
    <row r="290" spans="3:5" x14ac:dyDescent="0.25">
      <c r="C290" s="5"/>
      <c r="D290" s="5"/>
      <c r="E290" s="9"/>
    </row>
    <row r="291" spans="3:5" x14ac:dyDescent="0.25">
      <c r="C291" s="5"/>
      <c r="D291" s="5"/>
      <c r="E291" s="9"/>
    </row>
    <row r="292" spans="3:5" x14ac:dyDescent="0.25">
      <c r="C292" s="5"/>
      <c r="D292" s="5"/>
      <c r="E292" s="9"/>
    </row>
    <row r="293" spans="3:5" x14ac:dyDescent="0.25">
      <c r="C293" s="5"/>
      <c r="D293" s="5"/>
      <c r="E293" s="9"/>
    </row>
    <row r="294" spans="3:5" x14ac:dyDescent="0.25">
      <c r="C294" s="5"/>
      <c r="D294" s="5"/>
      <c r="E294" s="9"/>
    </row>
    <row r="295" spans="3:5" x14ac:dyDescent="0.25">
      <c r="C295" s="5"/>
      <c r="D295" s="5"/>
      <c r="E295" s="9"/>
    </row>
    <row r="296" spans="3:5" x14ac:dyDescent="0.25">
      <c r="C296" s="5"/>
      <c r="D296" s="5"/>
      <c r="E296" s="9"/>
    </row>
    <row r="297" spans="3:5" x14ac:dyDescent="0.25">
      <c r="C297" s="5"/>
      <c r="D297" s="5"/>
      <c r="E297" s="9"/>
    </row>
    <row r="298" spans="3:5" x14ac:dyDescent="0.25">
      <c r="C298" s="5"/>
      <c r="D298" s="5"/>
      <c r="E298" s="9"/>
    </row>
    <row r="299" spans="3:5" x14ac:dyDescent="0.25">
      <c r="C299" s="5"/>
      <c r="D299" s="5"/>
      <c r="E299" s="9"/>
    </row>
    <row r="300" spans="3:5" x14ac:dyDescent="0.25">
      <c r="C300" s="5"/>
      <c r="D300" s="5"/>
      <c r="E300" s="9"/>
    </row>
    <row r="301" spans="3:5" x14ac:dyDescent="0.25">
      <c r="C301" s="5"/>
      <c r="D301" s="5"/>
      <c r="E301" s="9"/>
    </row>
    <row r="302" spans="3:5" x14ac:dyDescent="0.25">
      <c r="C302" s="5"/>
      <c r="D302" s="5"/>
      <c r="E302" s="9"/>
    </row>
    <row r="303" spans="3:5" x14ac:dyDescent="0.25">
      <c r="C303" s="5"/>
      <c r="D303" s="5"/>
      <c r="E303" s="9"/>
    </row>
    <row r="304" spans="3:5" x14ac:dyDescent="0.25">
      <c r="C304" s="5"/>
      <c r="D304" s="5"/>
      <c r="E304" s="9"/>
    </row>
    <row r="305" spans="3:5" x14ac:dyDescent="0.25">
      <c r="C305" s="5"/>
      <c r="D305" s="5"/>
      <c r="E305" s="9"/>
    </row>
    <row r="306" spans="3:5" x14ac:dyDescent="0.25">
      <c r="C306" s="5"/>
      <c r="D306" s="5"/>
      <c r="E306" s="9"/>
    </row>
    <row r="307" spans="3:5" x14ac:dyDescent="0.25">
      <c r="C307" s="5"/>
      <c r="D307" s="5"/>
      <c r="E307" s="9"/>
    </row>
    <row r="308" spans="3:5" x14ac:dyDescent="0.25">
      <c r="C308" s="5"/>
      <c r="D308" s="5"/>
      <c r="E308" s="9"/>
    </row>
    <row r="309" spans="3:5" x14ac:dyDescent="0.25">
      <c r="C309" s="5"/>
      <c r="D309" s="5"/>
      <c r="E309" s="9"/>
    </row>
    <row r="310" spans="3:5" x14ac:dyDescent="0.25">
      <c r="C310" s="5"/>
      <c r="D310" s="5"/>
      <c r="E310" s="9"/>
    </row>
    <row r="311" spans="3:5" x14ac:dyDescent="0.25">
      <c r="C311" s="5"/>
      <c r="D311" s="5"/>
      <c r="E311" s="9"/>
    </row>
    <row r="312" spans="3:5" x14ac:dyDescent="0.25">
      <c r="C312" s="5"/>
      <c r="D312" s="5"/>
      <c r="E312" s="9"/>
    </row>
    <row r="313" spans="3:5" x14ac:dyDescent="0.25">
      <c r="C313" s="5"/>
      <c r="D313" s="5"/>
      <c r="E313" s="9"/>
    </row>
    <row r="314" spans="3:5" x14ac:dyDescent="0.25">
      <c r="C314" s="5"/>
      <c r="D314" s="5"/>
      <c r="E314" s="9"/>
    </row>
    <row r="315" spans="3:5" x14ac:dyDescent="0.25">
      <c r="C315" s="5"/>
      <c r="D315" s="5"/>
      <c r="E315" s="9"/>
    </row>
    <row r="316" spans="3:5" x14ac:dyDescent="0.25">
      <c r="C316" s="5"/>
      <c r="D316" s="5"/>
      <c r="E316" s="9"/>
    </row>
    <row r="317" spans="3:5" x14ac:dyDescent="0.25">
      <c r="C317" s="5"/>
      <c r="D317" s="5"/>
      <c r="E317" s="9"/>
    </row>
    <row r="318" spans="3:5" x14ac:dyDescent="0.25">
      <c r="C318" s="5"/>
      <c r="D318" s="5"/>
      <c r="E318" s="9"/>
    </row>
    <row r="319" spans="3:5" x14ac:dyDescent="0.25">
      <c r="C319" s="5"/>
      <c r="D319" s="5"/>
      <c r="E319" s="9"/>
    </row>
    <row r="320" spans="3:5" x14ac:dyDescent="0.25">
      <c r="C320" s="5"/>
      <c r="D320" s="5"/>
      <c r="E320" s="9"/>
    </row>
    <row r="321" spans="3:5" x14ac:dyDescent="0.25">
      <c r="C321" s="5"/>
      <c r="D321" s="5"/>
      <c r="E321" s="9"/>
    </row>
    <row r="322" spans="3:5" x14ac:dyDescent="0.25">
      <c r="C322" s="5"/>
      <c r="D322" s="5"/>
      <c r="E322" s="9"/>
    </row>
    <row r="323" spans="3:5" x14ac:dyDescent="0.25">
      <c r="C323" s="5"/>
      <c r="D323" s="5"/>
      <c r="E323" s="9"/>
    </row>
    <row r="324" spans="3:5" x14ac:dyDescent="0.25">
      <c r="C324" s="5"/>
      <c r="D324" s="5"/>
      <c r="E324" s="9"/>
    </row>
    <row r="325" spans="3:5" x14ac:dyDescent="0.25">
      <c r="C325" s="5"/>
      <c r="D325" s="5"/>
      <c r="E325" s="9"/>
    </row>
    <row r="326" spans="3:5" x14ac:dyDescent="0.25">
      <c r="C326" s="5"/>
      <c r="D326" s="5"/>
      <c r="E326" s="9"/>
    </row>
    <row r="327" spans="3:5" x14ac:dyDescent="0.25">
      <c r="C327" s="5"/>
      <c r="D327" s="5"/>
      <c r="E327" s="9"/>
    </row>
    <row r="328" spans="3:5" x14ac:dyDescent="0.25">
      <c r="C328" s="5"/>
      <c r="D328" s="5"/>
      <c r="E328" s="9"/>
    </row>
    <row r="329" spans="3:5" x14ac:dyDescent="0.25">
      <c r="C329" s="5"/>
      <c r="D329" s="5"/>
      <c r="E329" s="9"/>
    </row>
    <row r="330" spans="3:5" x14ac:dyDescent="0.25">
      <c r="C330" s="5"/>
      <c r="D330" s="5"/>
      <c r="E330" s="9"/>
    </row>
    <row r="331" spans="3:5" x14ac:dyDescent="0.25">
      <c r="C331" s="5"/>
      <c r="D331" s="5"/>
      <c r="E331" s="9"/>
    </row>
    <row r="332" spans="3:5" x14ac:dyDescent="0.25">
      <c r="C332" s="5"/>
      <c r="D332" s="5"/>
      <c r="E332" s="9"/>
    </row>
    <row r="333" spans="3:5" x14ac:dyDescent="0.25">
      <c r="C333" s="5"/>
      <c r="D333" s="5"/>
      <c r="E333" s="9"/>
    </row>
    <row r="334" spans="3:5" x14ac:dyDescent="0.25">
      <c r="C334" s="5"/>
      <c r="D334" s="5"/>
      <c r="E334" s="9"/>
    </row>
    <row r="335" spans="3:5" x14ac:dyDescent="0.25">
      <c r="C335" s="5"/>
      <c r="D335" s="5"/>
      <c r="E335" s="9"/>
    </row>
    <row r="336" spans="3:5" x14ac:dyDescent="0.25">
      <c r="C336" s="5"/>
      <c r="D336" s="5"/>
      <c r="E336" s="9"/>
    </row>
    <row r="337" spans="3:5" x14ac:dyDescent="0.25">
      <c r="C337" s="5"/>
      <c r="D337" s="5"/>
      <c r="E337" s="9"/>
    </row>
    <row r="338" spans="3:5" x14ac:dyDescent="0.25">
      <c r="C338" s="5"/>
      <c r="D338" s="5"/>
      <c r="E338" s="9"/>
    </row>
    <row r="339" spans="3:5" x14ac:dyDescent="0.25">
      <c r="C339" s="5"/>
      <c r="D339" s="5"/>
      <c r="E339" s="9"/>
    </row>
    <row r="340" spans="3:5" x14ac:dyDescent="0.25">
      <c r="C340" s="5"/>
      <c r="D340" s="5"/>
      <c r="E340" s="9"/>
    </row>
    <row r="341" spans="3:5" x14ac:dyDescent="0.25">
      <c r="C341" s="5"/>
      <c r="D341" s="5"/>
      <c r="E341" s="9"/>
    </row>
    <row r="342" spans="3:5" x14ac:dyDescent="0.25">
      <c r="C342" s="5"/>
      <c r="D342" s="5"/>
      <c r="E342" s="9"/>
    </row>
    <row r="343" spans="3:5" x14ac:dyDescent="0.25">
      <c r="C343" s="5"/>
      <c r="D343" s="5"/>
      <c r="E343" s="9"/>
    </row>
    <row r="344" spans="3:5" x14ac:dyDescent="0.25">
      <c r="C344" s="5"/>
      <c r="D344" s="5"/>
      <c r="E344" s="9"/>
    </row>
    <row r="345" spans="3:5" x14ac:dyDescent="0.25">
      <c r="C345" s="5"/>
      <c r="D345" s="5"/>
      <c r="E345" s="9"/>
    </row>
    <row r="346" spans="3:5" x14ac:dyDescent="0.25">
      <c r="C346" s="5"/>
      <c r="D346" s="5"/>
      <c r="E346" s="9"/>
    </row>
    <row r="347" spans="3:5" x14ac:dyDescent="0.25">
      <c r="C347" s="5"/>
      <c r="D347" s="5"/>
      <c r="E347" s="9"/>
    </row>
    <row r="348" spans="3:5" x14ac:dyDescent="0.25">
      <c r="C348" s="5"/>
      <c r="D348" s="5"/>
      <c r="E348" s="9"/>
    </row>
    <row r="349" spans="3:5" x14ac:dyDescent="0.25">
      <c r="C349" s="5"/>
      <c r="D349" s="5"/>
      <c r="E349" s="9"/>
    </row>
    <row r="350" spans="3:5" x14ac:dyDescent="0.25">
      <c r="C350" s="5"/>
      <c r="D350" s="5"/>
      <c r="E350" s="9"/>
    </row>
    <row r="351" spans="3:5" x14ac:dyDescent="0.25">
      <c r="C351" s="5"/>
      <c r="D351" s="5"/>
      <c r="E351" s="9"/>
    </row>
    <row r="352" spans="3:5" x14ac:dyDescent="0.25">
      <c r="C352" s="5"/>
      <c r="D352" s="5"/>
      <c r="E352" s="9"/>
    </row>
    <row r="353" spans="3:5" x14ac:dyDescent="0.25">
      <c r="C353" s="5"/>
      <c r="D353" s="5"/>
      <c r="E353" s="9"/>
    </row>
    <row r="354" spans="3:5" x14ac:dyDescent="0.25">
      <c r="C354" s="5"/>
      <c r="D354" s="5"/>
      <c r="E354" s="9"/>
    </row>
    <row r="355" spans="3:5" x14ac:dyDescent="0.25">
      <c r="C355" s="5"/>
      <c r="D355" s="5"/>
      <c r="E355" s="9"/>
    </row>
    <row r="356" spans="3:5" x14ac:dyDescent="0.25">
      <c r="C356" s="5"/>
      <c r="D356" s="5"/>
      <c r="E356" s="9"/>
    </row>
    <row r="357" spans="3:5" x14ac:dyDescent="0.25">
      <c r="C357" s="5"/>
      <c r="D357" s="5"/>
      <c r="E357" s="9"/>
    </row>
    <row r="358" spans="3:5" x14ac:dyDescent="0.25">
      <c r="C358" s="5"/>
      <c r="D358" s="5"/>
      <c r="E358" s="9"/>
    </row>
    <row r="359" spans="3:5" x14ac:dyDescent="0.25">
      <c r="C359" s="5"/>
      <c r="D359" s="5"/>
      <c r="E359" s="9"/>
    </row>
    <row r="360" spans="3:5" x14ac:dyDescent="0.25">
      <c r="C360" s="5"/>
      <c r="D360" s="5"/>
      <c r="E360" s="9"/>
    </row>
    <row r="361" spans="3:5" x14ac:dyDescent="0.25">
      <c r="C361" s="5"/>
      <c r="D361" s="5"/>
      <c r="E361" s="9"/>
    </row>
    <row r="362" spans="3:5" x14ac:dyDescent="0.25">
      <c r="C362" s="5"/>
      <c r="D362" s="5"/>
      <c r="E362" s="9"/>
    </row>
    <row r="363" spans="3:5" x14ac:dyDescent="0.25">
      <c r="C363" s="5"/>
      <c r="D363" s="5"/>
      <c r="E363" s="9"/>
    </row>
    <row r="364" spans="3:5" x14ac:dyDescent="0.25">
      <c r="C364" s="5"/>
      <c r="D364" s="5"/>
      <c r="E364" s="9"/>
    </row>
    <row r="365" spans="3:5" x14ac:dyDescent="0.25">
      <c r="C365" s="5"/>
      <c r="D365" s="5"/>
      <c r="E365" s="9"/>
    </row>
    <row r="366" spans="3:5" x14ac:dyDescent="0.25">
      <c r="C366" s="5"/>
      <c r="D366" s="5"/>
      <c r="E366" s="9"/>
    </row>
    <row r="367" spans="3:5" x14ac:dyDescent="0.25">
      <c r="C367" s="5"/>
      <c r="D367" s="5"/>
      <c r="E367" s="9"/>
    </row>
    <row r="368" spans="3:5" x14ac:dyDescent="0.25">
      <c r="C368" s="5"/>
      <c r="D368" s="5"/>
      <c r="E368" s="9"/>
    </row>
    <row r="369" spans="3:5" x14ac:dyDescent="0.25">
      <c r="C369" s="5"/>
      <c r="D369" s="5"/>
      <c r="E369" s="9"/>
    </row>
    <row r="370" spans="3:5" x14ac:dyDescent="0.25">
      <c r="C370" s="5"/>
      <c r="D370" s="5"/>
      <c r="E370" s="9"/>
    </row>
    <row r="371" spans="3:5" x14ac:dyDescent="0.25">
      <c r="C371" s="5"/>
      <c r="D371" s="5"/>
      <c r="E371" s="9"/>
    </row>
    <row r="372" spans="3:5" x14ac:dyDescent="0.25">
      <c r="C372" s="5"/>
      <c r="D372" s="5"/>
      <c r="E372" s="9"/>
    </row>
    <row r="373" spans="3:5" x14ac:dyDescent="0.25">
      <c r="C373" s="5"/>
      <c r="D373" s="5"/>
      <c r="E373" s="9"/>
    </row>
    <row r="374" spans="3:5" x14ac:dyDescent="0.25">
      <c r="C374" s="5"/>
      <c r="D374" s="5"/>
      <c r="E374" s="9"/>
    </row>
    <row r="375" spans="3:5" x14ac:dyDescent="0.25">
      <c r="C375" s="5"/>
      <c r="D375" s="5"/>
      <c r="E375" s="9"/>
    </row>
    <row r="376" spans="3:5" x14ac:dyDescent="0.25">
      <c r="C376" s="5"/>
      <c r="D376" s="5"/>
      <c r="E376" s="9"/>
    </row>
    <row r="377" spans="3:5" x14ac:dyDescent="0.25">
      <c r="C377" s="5"/>
      <c r="D377" s="5"/>
      <c r="E377" s="9"/>
    </row>
    <row r="378" spans="3:5" x14ac:dyDescent="0.25">
      <c r="C378" s="5"/>
      <c r="D378" s="5"/>
      <c r="E378" s="9"/>
    </row>
    <row r="379" spans="3:5" x14ac:dyDescent="0.25">
      <c r="C379" s="5"/>
      <c r="D379" s="5"/>
      <c r="E379" s="9"/>
    </row>
    <row r="380" spans="3:5" x14ac:dyDescent="0.25">
      <c r="C380" s="5"/>
      <c r="D380" s="5"/>
      <c r="E380" s="9"/>
    </row>
    <row r="381" spans="3:5" x14ac:dyDescent="0.25">
      <c r="C381" s="5"/>
      <c r="D381" s="5"/>
      <c r="E381" s="9"/>
    </row>
    <row r="382" spans="3:5" x14ac:dyDescent="0.25">
      <c r="C382" s="5"/>
      <c r="D382" s="5"/>
      <c r="E382" s="9"/>
    </row>
    <row r="383" spans="3:5" x14ac:dyDescent="0.25">
      <c r="C383" s="5"/>
      <c r="D383" s="5"/>
      <c r="E383" s="9"/>
    </row>
    <row r="384" spans="3:5" x14ac:dyDescent="0.25">
      <c r="C384" s="5"/>
      <c r="D384" s="5"/>
      <c r="E384" s="9"/>
    </row>
    <row r="385" spans="3:5" x14ac:dyDescent="0.25">
      <c r="C385" s="5"/>
      <c r="D385" s="5"/>
      <c r="E385" s="9"/>
    </row>
    <row r="386" spans="3:5" x14ac:dyDescent="0.25">
      <c r="C386" s="5"/>
      <c r="D386" s="5"/>
      <c r="E386" s="9"/>
    </row>
    <row r="387" spans="3:5" x14ac:dyDescent="0.25">
      <c r="C387" s="5"/>
      <c r="D387" s="5"/>
      <c r="E387" s="9"/>
    </row>
    <row r="388" spans="3:5" x14ac:dyDescent="0.25">
      <c r="C388" s="5"/>
      <c r="D388" s="5"/>
      <c r="E388" s="9"/>
    </row>
    <row r="389" spans="3:5" x14ac:dyDescent="0.25">
      <c r="C389" s="5"/>
      <c r="D389" s="5"/>
      <c r="E389" s="9"/>
    </row>
    <row r="390" spans="3:5" x14ac:dyDescent="0.25">
      <c r="C390" s="5"/>
      <c r="D390" s="5"/>
      <c r="E390" s="9"/>
    </row>
    <row r="391" spans="3:5" x14ac:dyDescent="0.25">
      <c r="C391" s="5"/>
      <c r="D391" s="5"/>
      <c r="E391" s="9"/>
    </row>
    <row r="392" spans="3:5" x14ac:dyDescent="0.25">
      <c r="C392" s="5"/>
      <c r="D392" s="5"/>
      <c r="E392" s="9"/>
    </row>
    <row r="393" spans="3:5" x14ac:dyDescent="0.25">
      <c r="C393" s="5"/>
      <c r="D393" s="5"/>
      <c r="E393" s="9"/>
    </row>
    <row r="394" spans="3:5" x14ac:dyDescent="0.25">
      <c r="C394" s="5"/>
      <c r="D394" s="5"/>
      <c r="E394" s="9"/>
    </row>
    <row r="395" spans="3:5" x14ac:dyDescent="0.25">
      <c r="C395" s="5"/>
      <c r="D395" s="5"/>
      <c r="E395" s="9"/>
    </row>
    <row r="396" spans="3:5" x14ac:dyDescent="0.25">
      <c r="C396" s="5"/>
      <c r="D396" s="5"/>
      <c r="E396" s="9"/>
    </row>
    <row r="397" spans="3:5" x14ac:dyDescent="0.25">
      <c r="C397" s="5"/>
      <c r="D397" s="5"/>
      <c r="E397" s="9"/>
    </row>
    <row r="398" spans="3:5" x14ac:dyDescent="0.25">
      <c r="C398" s="5"/>
      <c r="D398" s="5"/>
      <c r="E398" s="9"/>
    </row>
    <row r="399" spans="3:5" x14ac:dyDescent="0.25">
      <c r="C399" s="5"/>
      <c r="D399" s="5"/>
      <c r="E399" s="9"/>
    </row>
    <row r="400" spans="3:5" x14ac:dyDescent="0.25">
      <c r="C400" s="5"/>
      <c r="D400" s="5"/>
      <c r="E400" s="9"/>
    </row>
    <row r="401" spans="3:5" x14ac:dyDescent="0.25">
      <c r="C401" s="5"/>
      <c r="D401" s="5"/>
      <c r="E401" s="9"/>
    </row>
    <row r="402" spans="3:5" x14ac:dyDescent="0.25">
      <c r="C402" s="5"/>
      <c r="D402" s="5"/>
      <c r="E402" s="9"/>
    </row>
    <row r="403" spans="3:5" x14ac:dyDescent="0.25">
      <c r="C403" s="5"/>
      <c r="D403" s="5"/>
      <c r="E403" s="9"/>
    </row>
    <row r="404" spans="3:5" x14ac:dyDescent="0.25">
      <c r="C404" s="5"/>
      <c r="D404" s="5"/>
      <c r="E404" s="9"/>
    </row>
    <row r="405" spans="3:5" x14ac:dyDescent="0.25">
      <c r="C405" s="5"/>
      <c r="D405" s="5"/>
      <c r="E405" s="9"/>
    </row>
    <row r="406" spans="3:5" x14ac:dyDescent="0.25">
      <c r="C406" s="5"/>
      <c r="D406" s="5"/>
      <c r="E406" s="9"/>
    </row>
    <row r="407" spans="3:5" x14ac:dyDescent="0.25">
      <c r="C407" s="5"/>
      <c r="D407" s="5"/>
      <c r="E407" s="9"/>
    </row>
    <row r="408" spans="3:5" x14ac:dyDescent="0.25">
      <c r="C408" s="5"/>
      <c r="D408" s="5"/>
      <c r="E408" s="9"/>
    </row>
    <row r="409" spans="3:5" x14ac:dyDescent="0.25">
      <c r="C409" s="5"/>
      <c r="D409" s="5"/>
      <c r="E409" s="9"/>
    </row>
    <row r="410" spans="3:5" x14ac:dyDescent="0.25">
      <c r="C410" s="5"/>
      <c r="D410" s="5"/>
      <c r="E410" s="9"/>
    </row>
    <row r="411" spans="3:5" x14ac:dyDescent="0.25">
      <c r="C411" s="5"/>
      <c r="D411" s="5"/>
      <c r="E411" s="9"/>
    </row>
    <row r="412" spans="3:5" x14ac:dyDescent="0.25">
      <c r="C412" s="5"/>
      <c r="D412" s="5"/>
      <c r="E412" s="9"/>
    </row>
    <row r="413" spans="3:5" x14ac:dyDescent="0.25">
      <c r="C413" s="5"/>
      <c r="D413" s="5"/>
      <c r="E413" s="9"/>
    </row>
    <row r="414" spans="3:5" x14ac:dyDescent="0.25">
      <c r="C414" s="5"/>
      <c r="D414" s="5"/>
      <c r="E414" s="9"/>
    </row>
    <row r="415" spans="3:5" x14ac:dyDescent="0.25">
      <c r="C415" s="5"/>
      <c r="D415" s="5"/>
      <c r="E415" s="9"/>
    </row>
    <row r="416" spans="3:5" x14ac:dyDescent="0.25">
      <c r="C416" s="5"/>
      <c r="D416" s="5"/>
      <c r="E416" s="9"/>
    </row>
    <row r="417" spans="3:5" x14ac:dyDescent="0.25">
      <c r="C417" s="5"/>
      <c r="D417" s="5"/>
      <c r="E417" s="9"/>
    </row>
    <row r="418" spans="3:5" x14ac:dyDescent="0.25">
      <c r="C418" s="5"/>
      <c r="D418" s="5"/>
      <c r="E418" s="9"/>
    </row>
    <row r="419" spans="3:5" x14ac:dyDescent="0.25">
      <c r="C419" s="5"/>
      <c r="D419" s="5"/>
      <c r="E419" s="9"/>
    </row>
    <row r="420" spans="3:5" x14ac:dyDescent="0.25">
      <c r="C420" s="5"/>
      <c r="D420" s="5"/>
      <c r="E420" s="9"/>
    </row>
    <row r="421" spans="3:5" x14ac:dyDescent="0.25">
      <c r="C421" s="5"/>
      <c r="D421" s="5"/>
      <c r="E421" s="9"/>
    </row>
    <row r="422" spans="3:5" x14ac:dyDescent="0.25">
      <c r="C422" s="5"/>
      <c r="D422" s="5"/>
      <c r="E422" s="9"/>
    </row>
    <row r="423" spans="3:5" x14ac:dyDescent="0.25">
      <c r="C423" s="5"/>
      <c r="D423" s="5"/>
      <c r="E423" s="9"/>
    </row>
    <row r="424" spans="3:5" x14ac:dyDescent="0.25">
      <c r="C424" s="5"/>
      <c r="D424" s="5"/>
      <c r="E424" s="9"/>
    </row>
    <row r="425" spans="3:5" x14ac:dyDescent="0.25">
      <c r="C425" s="5"/>
      <c r="D425" s="5"/>
      <c r="E425" s="9"/>
    </row>
    <row r="426" spans="3:5" x14ac:dyDescent="0.25">
      <c r="C426" s="5"/>
      <c r="D426" s="5"/>
      <c r="E426" s="9"/>
    </row>
    <row r="427" spans="3:5" x14ac:dyDescent="0.25">
      <c r="C427" s="5"/>
      <c r="D427" s="5"/>
      <c r="E427" s="9"/>
    </row>
    <row r="428" spans="3:5" x14ac:dyDescent="0.25">
      <c r="C428" s="5"/>
      <c r="D428" s="5"/>
      <c r="E428" s="9"/>
    </row>
    <row r="429" spans="3:5" x14ac:dyDescent="0.25">
      <c r="C429" s="5"/>
      <c r="D429" s="5"/>
      <c r="E429" s="9"/>
    </row>
    <row r="430" spans="3:5" x14ac:dyDescent="0.25">
      <c r="C430" s="5"/>
      <c r="D430" s="5"/>
      <c r="E430" s="9"/>
    </row>
    <row r="431" spans="3:5" x14ac:dyDescent="0.25">
      <c r="C431" s="5"/>
      <c r="D431" s="5"/>
      <c r="E431" s="9"/>
    </row>
    <row r="432" spans="3:5" x14ac:dyDescent="0.25">
      <c r="C432" s="5"/>
      <c r="D432" s="5"/>
      <c r="E432" s="9"/>
    </row>
    <row r="433" spans="3:5" x14ac:dyDescent="0.25">
      <c r="C433" s="5"/>
      <c r="D433" s="5"/>
      <c r="E433" s="9"/>
    </row>
    <row r="434" spans="3:5" x14ac:dyDescent="0.25">
      <c r="C434" s="5"/>
      <c r="D434" s="5"/>
      <c r="E434" s="9"/>
    </row>
    <row r="435" spans="3:5" x14ac:dyDescent="0.25">
      <c r="C435" s="5"/>
      <c r="D435" s="5"/>
      <c r="E435" s="9"/>
    </row>
    <row r="436" spans="3:5" x14ac:dyDescent="0.25">
      <c r="C436" s="5"/>
      <c r="D436" s="5"/>
      <c r="E436" s="9"/>
    </row>
    <row r="437" spans="3:5" x14ac:dyDescent="0.25">
      <c r="C437" s="5"/>
      <c r="D437" s="5"/>
      <c r="E437" s="9"/>
    </row>
    <row r="438" spans="3:5" x14ac:dyDescent="0.25">
      <c r="C438" s="5"/>
      <c r="D438" s="5"/>
      <c r="E438" s="9"/>
    </row>
    <row r="439" spans="3:5" x14ac:dyDescent="0.25">
      <c r="C439" s="5"/>
      <c r="D439" s="5"/>
      <c r="E439" s="9"/>
    </row>
    <row r="440" spans="3:5" x14ac:dyDescent="0.25">
      <c r="C440" s="5"/>
      <c r="D440" s="5"/>
      <c r="E440" s="9"/>
    </row>
    <row r="441" spans="3:5" x14ac:dyDescent="0.25">
      <c r="C441" s="5"/>
      <c r="D441" s="5"/>
      <c r="E441" s="9"/>
    </row>
    <row r="442" spans="3:5" x14ac:dyDescent="0.25">
      <c r="C442" s="5"/>
      <c r="D442" s="5"/>
      <c r="E442" s="9"/>
    </row>
    <row r="443" spans="3:5" x14ac:dyDescent="0.25">
      <c r="C443" s="5"/>
      <c r="D443" s="5"/>
      <c r="E443" s="9"/>
    </row>
    <row r="444" spans="3:5" x14ac:dyDescent="0.25">
      <c r="C444" s="5"/>
      <c r="D444" s="5"/>
      <c r="E444" s="9"/>
    </row>
    <row r="445" spans="3:5" x14ac:dyDescent="0.25">
      <c r="C445" s="5"/>
      <c r="D445" s="5"/>
      <c r="E445" s="9"/>
    </row>
    <row r="446" spans="3:5" x14ac:dyDescent="0.25">
      <c r="C446" s="5"/>
      <c r="D446" s="5"/>
      <c r="E446" s="9"/>
    </row>
    <row r="447" spans="3:5" x14ac:dyDescent="0.25">
      <c r="C447" s="5"/>
      <c r="D447" s="5"/>
      <c r="E447" s="9"/>
    </row>
    <row r="448" spans="3:5" x14ac:dyDescent="0.25">
      <c r="C448" s="5"/>
      <c r="D448" s="5"/>
      <c r="E448" s="9"/>
    </row>
    <row r="449" spans="3:5" x14ac:dyDescent="0.25">
      <c r="C449" s="5"/>
      <c r="D449" s="5"/>
      <c r="E449" s="9"/>
    </row>
    <row r="450" spans="3:5" x14ac:dyDescent="0.25">
      <c r="C450" s="5"/>
      <c r="D450" s="5"/>
      <c r="E450" s="9"/>
    </row>
    <row r="451" spans="3:5" x14ac:dyDescent="0.25">
      <c r="C451" s="5"/>
      <c r="D451" s="5"/>
      <c r="E451" s="9"/>
    </row>
    <row r="452" spans="3:5" x14ac:dyDescent="0.25">
      <c r="C452" s="5"/>
      <c r="D452" s="5"/>
      <c r="E452" s="9"/>
    </row>
    <row r="453" spans="3:5" x14ac:dyDescent="0.25">
      <c r="C453" s="5"/>
      <c r="D453" s="5"/>
      <c r="E453" s="9"/>
    </row>
    <row r="454" spans="3:5" x14ac:dyDescent="0.25">
      <c r="C454" s="5"/>
      <c r="D454" s="5"/>
      <c r="E454" s="9"/>
    </row>
    <row r="455" spans="3:5" x14ac:dyDescent="0.25">
      <c r="C455" s="5"/>
      <c r="D455" s="5"/>
      <c r="E455" s="9"/>
    </row>
    <row r="456" spans="3:5" x14ac:dyDescent="0.25">
      <c r="C456" s="5"/>
      <c r="D456" s="5"/>
      <c r="E456" s="9"/>
    </row>
    <row r="457" spans="3:5" x14ac:dyDescent="0.25">
      <c r="C457" s="5"/>
      <c r="D457" s="5"/>
      <c r="E457" s="9"/>
    </row>
    <row r="458" spans="3:5" x14ac:dyDescent="0.25">
      <c r="C458" s="5"/>
      <c r="D458" s="5"/>
      <c r="E458" s="9"/>
    </row>
    <row r="459" spans="3:5" x14ac:dyDescent="0.25">
      <c r="C459" s="5"/>
      <c r="D459" s="5"/>
      <c r="E459" s="9"/>
    </row>
    <row r="460" spans="3:5" x14ac:dyDescent="0.25">
      <c r="C460" s="5"/>
      <c r="D460" s="5"/>
      <c r="E460" s="9"/>
    </row>
    <row r="461" spans="3:5" x14ac:dyDescent="0.25">
      <c r="C461" s="5"/>
      <c r="D461" s="5"/>
      <c r="E461" s="9"/>
    </row>
    <row r="462" spans="3:5" x14ac:dyDescent="0.25">
      <c r="C462" s="5"/>
      <c r="D462" s="5"/>
      <c r="E462" s="9"/>
    </row>
    <row r="463" spans="3:5" x14ac:dyDescent="0.25">
      <c r="C463" s="5"/>
      <c r="D463" s="5"/>
      <c r="E463" s="9"/>
    </row>
    <row r="464" spans="3:5" x14ac:dyDescent="0.25">
      <c r="C464" s="5"/>
      <c r="D464" s="5"/>
      <c r="E464" s="9"/>
    </row>
    <row r="465" spans="3:5" x14ac:dyDescent="0.25">
      <c r="C465" s="5"/>
      <c r="D465" s="5"/>
      <c r="E465" s="9"/>
    </row>
    <row r="466" spans="3:5" x14ac:dyDescent="0.25">
      <c r="C466" s="5"/>
      <c r="D466" s="5"/>
      <c r="E466" s="9"/>
    </row>
    <row r="467" spans="3:5" x14ac:dyDescent="0.25">
      <c r="C467" s="5"/>
      <c r="D467" s="5"/>
      <c r="E467" s="9"/>
    </row>
    <row r="468" spans="3:5" x14ac:dyDescent="0.25">
      <c r="C468" s="5"/>
      <c r="D468" s="5"/>
      <c r="E468" s="9"/>
    </row>
    <row r="469" spans="3:5" x14ac:dyDescent="0.25">
      <c r="C469" s="5"/>
      <c r="D469" s="5"/>
      <c r="E469" s="9"/>
    </row>
    <row r="470" spans="3:5" x14ac:dyDescent="0.25">
      <c r="C470" s="5"/>
      <c r="D470" s="5"/>
      <c r="E470" s="9"/>
    </row>
    <row r="471" spans="3:5" x14ac:dyDescent="0.25">
      <c r="C471" s="5"/>
      <c r="D471" s="5"/>
      <c r="E471" s="9"/>
    </row>
    <row r="472" spans="3:5" x14ac:dyDescent="0.25">
      <c r="C472" s="5"/>
      <c r="D472" s="5"/>
      <c r="E472" s="9"/>
    </row>
    <row r="473" spans="3:5" x14ac:dyDescent="0.25">
      <c r="C473" s="5"/>
      <c r="D473" s="5"/>
      <c r="E473" s="9"/>
    </row>
    <row r="474" spans="3:5" x14ac:dyDescent="0.25">
      <c r="C474" s="5"/>
      <c r="D474" s="5"/>
      <c r="E474" s="9"/>
    </row>
    <row r="475" spans="3:5" x14ac:dyDescent="0.25">
      <c r="C475" s="5"/>
      <c r="D475" s="5"/>
      <c r="E475" s="9"/>
    </row>
    <row r="476" spans="3:5" x14ac:dyDescent="0.25">
      <c r="C476" s="5"/>
      <c r="D476" s="5"/>
      <c r="E476" s="9"/>
    </row>
    <row r="477" spans="3:5" x14ac:dyDescent="0.25">
      <c r="C477" s="5"/>
      <c r="D477" s="5"/>
      <c r="E477" s="9"/>
    </row>
    <row r="478" spans="3:5" x14ac:dyDescent="0.25">
      <c r="C478" s="5"/>
      <c r="D478" s="5"/>
      <c r="E478" s="9"/>
    </row>
    <row r="479" spans="3:5" x14ac:dyDescent="0.25">
      <c r="C479" s="5"/>
      <c r="D479" s="5"/>
      <c r="E479" s="9"/>
    </row>
    <row r="480" spans="3:5" x14ac:dyDescent="0.25">
      <c r="C480" s="5"/>
      <c r="D480" s="5"/>
      <c r="E480" s="9"/>
    </row>
    <row r="481" spans="3:5" x14ac:dyDescent="0.25">
      <c r="C481" s="5"/>
      <c r="D481" s="5"/>
      <c r="E481" s="9"/>
    </row>
    <row r="482" spans="3:5" x14ac:dyDescent="0.25">
      <c r="C482" s="5"/>
      <c r="D482" s="5"/>
      <c r="E482" s="9"/>
    </row>
    <row r="483" spans="3:5" x14ac:dyDescent="0.25">
      <c r="C483" s="5"/>
      <c r="D483" s="5"/>
      <c r="E483" s="9"/>
    </row>
    <row r="484" spans="3:5" x14ac:dyDescent="0.25">
      <c r="C484" s="5"/>
      <c r="D484" s="5"/>
      <c r="E484" s="9"/>
    </row>
    <row r="485" spans="3:5" x14ac:dyDescent="0.25">
      <c r="C485" s="5"/>
      <c r="D485" s="5"/>
      <c r="E485" s="9"/>
    </row>
    <row r="486" spans="3:5" x14ac:dyDescent="0.25">
      <c r="C486" s="5"/>
      <c r="D486" s="5"/>
      <c r="E486" s="9"/>
    </row>
    <row r="487" spans="3:5" x14ac:dyDescent="0.25">
      <c r="C487" s="5"/>
      <c r="D487" s="5"/>
      <c r="E487" s="9"/>
    </row>
    <row r="488" spans="3:5" x14ac:dyDescent="0.25">
      <c r="C488" s="5"/>
      <c r="D488" s="5"/>
      <c r="E488" s="9"/>
    </row>
    <row r="489" spans="3:5" x14ac:dyDescent="0.25">
      <c r="C489" s="5"/>
      <c r="D489" s="5"/>
      <c r="E489" s="9"/>
    </row>
    <row r="490" spans="3:5" x14ac:dyDescent="0.25">
      <c r="C490" s="5"/>
      <c r="D490" s="5"/>
      <c r="E490" s="9"/>
    </row>
    <row r="491" spans="3:5" x14ac:dyDescent="0.25">
      <c r="C491" s="5"/>
      <c r="D491" s="5"/>
      <c r="E491" s="9"/>
    </row>
    <row r="492" spans="3:5" x14ac:dyDescent="0.25">
      <c r="C492" s="5"/>
      <c r="D492" s="5"/>
      <c r="E492" s="9"/>
    </row>
    <row r="493" spans="3:5" x14ac:dyDescent="0.25">
      <c r="C493" s="5"/>
      <c r="D493" s="5"/>
      <c r="E493" s="9"/>
    </row>
    <row r="494" spans="3:5" x14ac:dyDescent="0.25">
      <c r="C494" s="5"/>
      <c r="D494" s="5"/>
      <c r="E494" s="9"/>
    </row>
    <row r="495" spans="3:5" x14ac:dyDescent="0.25">
      <c r="C495" s="5"/>
      <c r="D495" s="5"/>
      <c r="E495" s="9"/>
    </row>
    <row r="496" spans="3:5" x14ac:dyDescent="0.25">
      <c r="C496" s="5"/>
      <c r="D496" s="5"/>
      <c r="E496" s="9"/>
    </row>
    <row r="497" spans="3:5" x14ac:dyDescent="0.25">
      <c r="C497" s="5"/>
      <c r="D497" s="5"/>
      <c r="E497" s="9"/>
    </row>
    <row r="498" spans="3:5" x14ac:dyDescent="0.25">
      <c r="C498" s="5"/>
      <c r="D498" s="5"/>
      <c r="E498" s="9"/>
    </row>
    <row r="499" spans="3:5" x14ac:dyDescent="0.25">
      <c r="C499" s="5"/>
      <c r="D499" s="5"/>
      <c r="E499" s="9"/>
    </row>
    <row r="500" spans="3:5" x14ac:dyDescent="0.25">
      <c r="C500" s="5"/>
      <c r="D500" s="5"/>
      <c r="E500" s="9"/>
    </row>
    <row r="501" spans="3:5" x14ac:dyDescent="0.25">
      <c r="C501" s="5"/>
      <c r="D501" s="5"/>
      <c r="E501" s="9"/>
    </row>
    <row r="502" spans="3:5" x14ac:dyDescent="0.25">
      <c r="C502" s="5"/>
      <c r="D502" s="5"/>
      <c r="E502" s="9"/>
    </row>
    <row r="503" spans="3:5" x14ac:dyDescent="0.25">
      <c r="C503" s="5"/>
      <c r="D503" s="5"/>
      <c r="E503" s="9"/>
    </row>
    <row r="504" spans="3:5" x14ac:dyDescent="0.25">
      <c r="C504" s="5"/>
      <c r="D504" s="5"/>
      <c r="E504" s="9"/>
    </row>
    <row r="505" spans="3:5" x14ac:dyDescent="0.25">
      <c r="C505" s="5"/>
      <c r="D505" s="5"/>
      <c r="E505" s="9"/>
    </row>
    <row r="506" spans="3:5" x14ac:dyDescent="0.25">
      <c r="C506" s="5"/>
      <c r="D506" s="5"/>
      <c r="E506" s="9"/>
    </row>
    <row r="507" spans="3:5" x14ac:dyDescent="0.25">
      <c r="C507" s="5"/>
      <c r="D507" s="5"/>
      <c r="E507" s="9"/>
    </row>
    <row r="508" spans="3:5" x14ac:dyDescent="0.25">
      <c r="C508" s="5"/>
      <c r="D508" s="5"/>
      <c r="E508" s="9"/>
    </row>
    <row r="509" spans="3:5" x14ac:dyDescent="0.25">
      <c r="C509" s="5"/>
      <c r="D509" s="5"/>
      <c r="E509" s="9"/>
    </row>
    <row r="510" spans="3:5" x14ac:dyDescent="0.25">
      <c r="C510" s="5"/>
      <c r="D510" s="5"/>
      <c r="E510" s="9"/>
    </row>
    <row r="511" spans="3:5" x14ac:dyDescent="0.25">
      <c r="C511" s="5"/>
      <c r="D511" s="5"/>
      <c r="E511" s="9"/>
    </row>
    <row r="512" spans="3:5" x14ac:dyDescent="0.25">
      <c r="C512" s="5"/>
      <c r="D512" s="5"/>
      <c r="E512" s="9"/>
    </row>
    <row r="513" spans="3:5" x14ac:dyDescent="0.25">
      <c r="C513" s="5"/>
      <c r="D513" s="5"/>
      <c r="E513" s="9"/>
    </row>
    <row r="514" spans="3:5" x14ac:dyDescent="0.25">
      <c r="C514" s="5"/>
      <c r="D514" s="5"/>
      <c r="E514" s="9"/>
    </row>
    <row r="515" spans="3:5" x14ac:dyDescent="0.25">
      <c r="C515" s="5"/>
      <c r="D515" s="5"/>
      <c r="E515" s="9"/>
    </row>
    <row r="516" spans="3:5" x14ac:dyDescent="0.25">
      <c r="C516" s="5"/>
      <c r="D516" s="5"/>
      <c r="E516" s="9"/>
    </row>
    <row r="517" spans="3:5" x14ac:dyDescent="0.25">
      <c r="C517" s="5"/>
      <c r="D517" s="5"/>
      <c r="E517" s="9"/>
    </row>
    <row r="518" spans="3:5" x14ac:dyDescent="0.25">
      <c r="C518" s="5"/>
      <c r="D518" s="5"/>
      <c r="E518" s="9"/>
    </row>
    <row r="519" spans="3:5" x14ac:dyDescent="0.25">
      <c r="C519" s="5"/>
      <c r="D519" s="5"/>
      <c r="E519" s="9"/>
    </row>
    <row r="520" spans="3:5" x14ac:dyDescent="0.25">
      <c r="C520" s="5"/>
      <c r="D520" s="5"/>
      <c r="E520" s="9"/>
    </row>
    <row r="521" spans="3:5" x14ac:dyDescent="0.25">
      <c r="C521" s="5"/>
      <c r="D521" s="5"/>
      <c r="E521" s="9"/>
    </row>
    <row r="522" spans="3:5" x14ac:dyDescent="0.25">
      <c r="C522" s="5"/>
      <c r="D522" s="5"/>
      <c r="E522" s="9"/>
    </row>
    <row r="523" spans="3:5" x14ac:dyDescent="0.25">
      <c r="C523" s="5"/>
      <c r="D523" s="5"/>
      <c r="E523" s="9"/>
    </row>
    <row r="524" spans="3:5" x14ac:dyDescent="0.25">
      <c r="C524" s="5"/>
      <c r="D524" s="5"/>
      <c r="E524" s="9"/>
    </row>
    <row r="525" spans="3:5" x14ac:dyDescent="0.25">
      <c r="C525" s="5"/>
      <c r="D525" s="5"/>
      <c r="E525" s="9"/>
    </row>
    <row r="526" spans="3:5" x14ac:dyDescent="0.25">
      <c r="C526" s="5"/>
      <c r="D526" s="5"/>
      <c r="E526" s="9"/>
    </row>
    <row r="527" spans="3:5" x14ac:dyDescent="0.25">
      <c r="C527" s="5"/>
      <c r="D527" s="5"/>
      <c r="E527" s="9"/>
    </row>
    <row r="528" spans="3:5" x14ac:dyDescent="0.25">
      <c r="C528" s="5"/>
      <c r="D528" s="5"/>
      <c r="E528" s="9"/>
    </row>
    <row r="529" spans="3:5" x14ac:dyDescent="0.25">
      <c r="C529" s="5"/>
      <c r="D529" s="5"/>
      <c r="E529" s="9"/>
    </row>
    <row r="530" spans="3:5" x14ac:dyDescent="0.25">
      <c r="C530" s="5"/>
      <c r="D530" s="5"/>
      <c r="E530" s="9"/>
    </row>
    <row r="531" spans="3:5" x14ac:dyDescent="0.25">
      <c r="C531" s="5"/>
      <c r="D531" s="5"/>
      <c r="E531" s="9"/>
    </row>
    <row r="532" spans="3:5" x14ac:dyDescent="0.25">
      <c r="C532" s="5"/>
      <c r="D532" s="5"/>
      <c r="E532" s="9"/>
    </row>
    <row r="533" spans="3:5" x14ac:dyDescent="0.25">
      <c r="C533" s="5"/>
      <c r="D533" s="5"/>
      <c r="E533" s="9"/>
    </row>
    <row r="534" spans="3:5" x14ac:dyDescent="0.25">
      <c r="C534" s="5"/>
      <c r="D534" s="5"/>
      <c r="E534" s="9"/>
    </row>
    <row r="535" spans="3:5" x14ac:dyDescent="0.25">
      <c r="C535" s="5"/>
      <c r="D535" s="5"/>
      <c r="E535" s="9"/>
    </row>
    <row r="536" spans="3:5" x14ac:dyDescent="0.25">
      <c r="C536" s="5"/>
      <c r="D536" s="5"/>
      <c r="E536" s="9"/>
    </row>
    <row r="537" spans="3:5" x14ac:dyDescent="0.25">
      <c r="C537" s="5"/>
      <c r="D537" s="5"/>
      <c r="E537" s="9"/>
    </row>
    <row r="538" spans="3:5" x14ac:dyDescent="0.25">
      <c r="C538" s="5"/>
      <c r="D538" s="5"/>
      <c r="E538" s="9"/>
    </row>
    <row r="539" spans="3:5" x14ac:dyDescent="0.25">
      <c r="C539" s="5"/>
      <c r="D539" s="5"/>
      <c r="E539" s="9"/>
    </row>
    <row r="540" spans="3:5" x14ac:dyDescent="0.25">
      <c r="C540" s="5"/>
      <c r="D540" s="5"/>
      <c r="E540" s="9"/>
    </row>
    <row r="541" spans="3:5" x14ac:dyDescent="0.25">
      <c r="C541" s="5"/>
      <c r="D541" s="5"/>
      <c r="E541" s="9"/>
    </row>
    <row r="542" spans="3:5" x14ac:dyDescent="0.25">
      <c r="C542" s="5"/>
      <c r="D542" s="5"/>
      <c r="E542" s="9"/>
    </row>
    <row r="543" spans="3:5" x14ac:dyDescent="0.25">
      <c r="C543" s="5"/>
      <c r="D543" s="5"/>
      <c r="E543" s="9"/>
    </row>
    <row r="544" spans="3:5" x14ac:dyDescent="0.25">
      <c r="C544" s="5"/>
      <c r="D544" s="5"/>
      <c r="E544" s="9"/>
    </row>
    <row r="545" spans="3:5" x14ac:dyDescent="0.25">
      <c r="C545" s="5"/>
      <c r="D545" s="5"/>
      <c r="E545" s="9"/>
    </row>
    <row r="546" spans="3:5" x14ac:dyDescent="0.25">
      <c r="C546" s="5"/>
      <c r="D546" s="5"/>
      <c r="E546" s="9"/>
    </row>
    <row r="547" spans="3:5" x14ac:dyDescent="0.25">
      <c r="C547" s="5"/>
      <c r="D547" s="5"/>
      <c r="E547" s="9"/>
    </row>
    <row r="548" spans="3:5" x14ac:dyDescent="0.25">
      <c r="C548" s="5"/>
      <c r="D548" s="5"/>
      <c r="E548" s="9"/>
    </row>
    <row r="549" spans="3:5" x14ac:dyDescent="0.25">
      <c r="C549" s="5"/>
      <c r="D549" s="5"/>
      <c r="E549" s="9"/>
    </row>
    <row r="550" spans="3:5" x14ac:dyDescent="0.25">
      <c r="C550" s="5"/>
      <c r="D550" s="5"/>
      <c r="E550" s="9"/>
    </row>
    <row r="551" spans="3:5" x14ac:dyDescent="0.25">
      <c r="C551" s="5"/>
      <c r="D551" s="5"/>
      <c r="E551" s="9"/>
    </row>
    <row r="552" spans="3:5" x14ac:dyDescent="0.25">
      <c r="C552" s="5"/>
      <c r="D552" s="5"/>
      <c r="E552" s="9"/>
    </row>
    <row r="553" spans="3:5" x14ac:dyDescent="0.25">
      <c r="C553" s="5"/>
      <c r="D553" s="5"/>
      <c r="E553" s="9"/>
    </row>
    <row r="554" spans="3:5" x14ac:dyDescent="0.25">
      <c r="C554" s="5"/>
      <c r="D554" s="5"/>
      <c r="E554" s="9"/>
    </row>
    <row r="555" spans="3:5" x14ac:dyDescent="0.25">
      <c r="C555" s="5"/>
      <c r="D555" s="5"/>
      <c r="E555" s="9"/>
    </row>
    <row r="556" spans="3:5" x14ac:dyDescent="0.25">
      <c r="C556" s="5"/>
      <c r="D556" s="5"/>
      <c r="E556" s="9"/>
    </row>
    <row r="557" spans="3:5" x14ac:dyDescent="0.25">
      <c r="C557" s="5"/>
      <c r="D557" s="5"/>
      <c r="E557" s="9"/>
    </row>
    <row r="558" spans="3:5" x14ac:dyDescent="0.25">
      <c r="C558" s="5"/>
      <c r="D558" s="5"/>
      <c r="E558" s="9"/>
    </row>
    <row r="559" spans="3:5" x14ac:dyDescent="0.25">
      <c r="C559" s="5"/>
      <c r="D559" s="5"/>
      <c r="E559" s="9"/>
    </row>
    <row r="560" spans="3:5" x14ac:dyDescent="0.25">
      <c r="C560" s="5"/>
      <c r="D560" s="5"/>
      <c r="E560" s="9"/>
    </row>
    <row r="561" spans="3:5" x14ac:dyDescent="0.25">
      <c r="C561" s="5"/>
      <c r="D561" s="5"/>
      <c r="E561" s="9"/>
    </row>
    <row r="562" spans="3:5" x14ac:dyDescent="0.25">
      <c r="C562" s="5"/>
      <c r="D562" s="5"/>
      <c r="E562" s="9"/>
    </row>
    <row r="563" spans="3:5" x14ac:dyDescent="0.25">
      <c r="C563" s="5"/>
      <c r="D563" s="5"/>
      <c r="E563" s="9"/>
    </row>
    <row r="564" spans="3:5" x14ac:dyDescent="0.25">
      <c r="C564" s="5"/>
      <c r="D564" s="5"/>
      <c r="E564" s="9"/>
    </row>
    <row r="565" spans="3:5" x14ac:dyDescent="0.25">
      <c r="C565" s="5"/>
      <c r="D565" s="5"/>
      <c r="E565" s="9"/>
    </row>
    <row r="566" spans="3:5" x14ac:dyDescent="0.25">
      <c r="C566" s="5"/>
      <c r="D566" s="5"/>
      <c r="E566" s="9"/>
    </row>
    <row r="567" spans="3:5" x14ac:dyDescent="0.25">
      <c r="C567" s="5"/>
      <c r="D567" s="5"/>
      <c r="E567" s="9"/>
    </row>
    <row r="568" spans="3:5" x14ac:dyDescent="0.25">
      <c r="C568" s="5"/>
      <c r="D568" s="5"/>
      <c r="E568" s="9"/>
    </row>
    <row r="569" spans="3:5" x14ac:dyDescent="0.25">
      <c r="C569" s="5"/>
      <c r="D569" s="5"/>
      <c r="E569" s="9"/>
    </row>
    <row r="570" spans="3:5" x14ac:dyDescent="0.25">
      <c r="C570" s="5"/>
      <c r="D570" s="5"/>
      <c r="E570" s="9"/>
    </row>
    <row r="571" spans="3:5" x14ac:dyDescent="0.25">
      <c r="C571" s="5"/>
      <c r="D571" s="5"/>
      <c r="E571" s="9"/>
    </row>
    <row r="572" spans="3:5" x14ac:dyDescent="0.25">
      <c r="C572" s="5"/>
      <c r="D572" s="5"/>
      <c r="E572" s="9"/>
    </row>
    <row r="573" spans="3:5" x14ac:dyDescent="0.25">
      <c r="C573" s="5"/>
      <c r="D573" s="5"/>
      <c r="E573" s="9"/>
    </row>
    <row r="574" spans="3:5" x14ac:dyDescent="0.25">
      <c r="C574" s="5"/>
      <c r="D574" s="5"/>
      <c r="E574" s="9"/>
    </row>
    <row r="575" spans="3:5" x14ac:dyDescent="0.25">
      <c r="C575" s="5"/>
      <c r="D575" s="5"/>
      <c r="E575" s="9"/>
    </row>
    <row r="576" spans="3:5" x14ac:dyDescent="0.25">
      <c r="C576" s="5"/>
      <c r="D576" s="5"/>
      <c r="E576" s="9"/>
    </row>
    <row r="577" spans="3:5" x14ac:dyDescent="0.25">
      <c r="C577" s="5"/>
      <c r="D577" s="5"/>
      <c r="E577" s="9"/>
    </row>
    <row r="578" spans="3:5" x14ac:dyDescent="0.25">
      <c r="C578" s="5"/>
      <c r="D578" s="5"/>
      <c r="E578" s="9"/>
    </row>
    <row r="579" spans="3:5" x14ac:dyDescent="0.25">
      <c r="C579" s="5"/>
      <c r="D579" s="5"/>
      <c r="E579" s="9"/>
    </row>
    <row r="580" spans="3:5" x14ac:dyDescent="0.25">
      <c r="C580" s="5"/>
      <c r="D580" s="5"/>
      <c r="E580" s="9"/>
    </row>
    <row r="581" spans="3:5" x14ac:dyDescent="0.25">
      <c r="C581" s="5"/>
      <c r="D581" s="5"/>
      <c r="E581" s="9"/>
    </row>
    <row r="582" spans="3:5" x14ac:dyDescent="0.25">
      <c r="C582" s="5"/>
      <c r="D582" s="5"/>
      <c r="E582" s="9"/>
    </row>
    <row r="583" spans="3:5" x14ac:dyDescent="0.25">
      <c r="C583" s="5"/>
      <c r="D583" s="5"/>
      <c r="E583" s="9"/>
    </row>
    <row r="584" spans="3:5" x14ac:dyDescent="0.25">
      <c r="C584" s="5"/>
      <c r="D584" s="5"/>
      <c r="E584" s="9"/>
    </row>
    <row r="585" spans="3:5" x14ac:dyDescent="0.25">
      <c r="C585" s="5"/>
      <c r="D585" s="5"/>
      <c r="E585" s="9"/>
    </row>
    <row r="586" spans="3:5" x14ac:dyDescent="0.25">
      <c r="C586" s="5"/>
      <c r="D586" s="5"/>
      <c r="E586" s="9"/>
    </row>
    <row r="587" spans="3:5" x14ac:dyDescent="0.25">
      <c r="C587" s="5"/>
      <c r="D587" s="5"/>
      <c r="E587" s="9"/>
    </row>
    <row r="588" spans="3:5" x14ac:dyDescent="0.25">
      <c r="C588" s="5"/>
      <c r="D588" s="5"/>
      <c r="E588" s="9"/>
    </row>
    <row r="589" spans="3:5" x14ac:dyDescent="0.25">
      <c r="C589" s="5"/>
      <c r="D589" s="5"/>
      <c r="E589" s="9"/>
    </row>
    <row r="590" spans="3:5" x14ac:dyDescent="0.25">
      <c r="C590" s="5"/>
      <c r="D590" s="5"/>
      <c r="E590" s="9"/>
    </row>
    <row r="591" spans="3:5" x14ac:dyDescent="0.25">
      <c r="C591" s="5"/>
      <c r="D591" s="5"/>
      <c r="E591" s="9"/>
    </row>
    <row r="592" spans="3:5" x14ac:dyDescent="0.25">
      <c r="C592" s="5"/>
      <c r="D592" s="5"/>
      <c r="E592" s="9"/>
    </row>
    <row r="593" spans="2:6" x14ac:dyDescent="0.25">
      <c r="B593" s="5"/>
      <c r="F593" s="9"/>
    </row>
    <row r="594" spans="2:6" x14ac:dyDescent="0.25">
      <c r="B594" s="5"/>
      <c r="F594" s="9"/>
    </row>
    <row r="595" spans="2:6" x14ac:dyDescent="0.25">
      <c r="B595" s="5"/>
      <c r="F595" s="9"/>
    </row>
    <row r="596" spans="2:6" x14ac:dyDescent="0.25">
      <c r="B596" s="5"/>
      <c r="F596" s="9"/>
    </row>
    <row r="597" spans="2:6" x14ac:dyDescent="0.25">
      <c r="B597" s="5"/>
      <c r="F597" s="9"/>
    </row>
    <row r="598" spans="2:6" x14ac:dyDescent="0.25">
      <c r="B598" s="5"/>
      <c r="F598" s="9"/>
    </row>
    <row r="599" spans="2:6" x14ac:dyDescent="0.25">
      <c r="B599" s="5"/>
      <c r="F599" s="9"/>
    </row>
    <row r="600" spans="2:6" x14ac:dyDescent="0.25">
      <c r="B600" s="5"/>
      <c r="F600" s="9"/>
    </row>
    <row r="601" spans="2:6" x14ac:dyDescent="0.25">
      <c r="B601" s="5"/>
      <c r="F601" s="9"/>
    </row>
    <row r="602" spans="2:6" x14ac:dyDescent="0.25">
      <c r="B602" s="5"/>
      <c r="F602" s="9"/>
    </row>
    <row r="603" spans="2:6" x14ac:dyDescent="0.25">
      <c r="B603" s="5"/>
      <c r="F603" s="9"/>
    </row>
    <row r="604" spans="2:6" x14ac:dyDescent="0.25">
      <c r="B604" s="5"/>
      <c r="F604" s="9"/>
    </row>
    <row r="605" spans="2:6" x14ac:dyDescent="0.25">
      <c r="B605" s="5"/>
      <c r="F605" s="9"/>
    </row>
    <row r="606" spans="2:6" x14ac:dyDescent="0.25">
      <c r="B606" s="5"/>
      <c r="F606" s="9"/>
    </row>
    <row r="607" spans="2:6" x14ac:dyDescent="0.25">
      <c r="B607" s="5"/>
      <c r="F607" s="9"/>
    </row>
    <row r="608" spans="2:6" x14ac:dyDescent="0.25">
      <c r="B608" s="5"/>
      <c r="F608" s="9"/>
    </row>
    <row r="609" spans="2:6" x14ac:dyDescent="0.25">
      <c r="B609" s="5"/>
      <c r="F609" s="9"/>
    </row>
    <row r="610" spans="2:6" x14ac:dyDescent="0.25">
      <c r="B610" s="5"/>
      <c r="F610" s="9"/>
    </row>
    <row r="611" spans="2:6" x14ac:dyDescent="0.25">
      <c r="B611" s="5"/>
      <c r="F611" s="9"/>
    </row>
    <row r="612" spans="2:6" x14ac:dyDescent="0.25">
      <c r="B612" s="5"/>
      <c r="F612" s="9"/>
    </row>
    <row r="613" spans="2:6" x14ac:dyDescent="0.25">
      <c r="B613" s="5"/>
      <c r="F613" s="9"/>
    </row>
    <row r="614" spans="2:6" x14ac:dyDescent="0.25">
      <c r="B614" s="5"/>
      <c r="F614" s="9"/>
    </row>
    <row r="615" spans="2:6" x14ac:dyDescent="0.25">
      <c r="B615" s="5"/>
      <c r="F615" s="9"/>
    </row>
    <row r="616" spans="2:6" x14ac:dyDescent="0.25">
      <c r="B616" s="5"/>
      <c r="F616" s="9"/>
    </row>
    <row r="617" spans="2:6" x14ac:dyDescent="0.25">
      <c r="B617" s="5"/>
      <c r="F617" s="9"/>
    </row>
    <row r="618" spans="2:6" x14ac:dyDescent="0.25">
      <c r="B618" s="5"/>
      <c r="F618" s="9"/>
    </row>
    <row r="619" spans="2:6" x14ac:dyDescent="0.25">
      <c r="B619" s="5"/>
      <c r="F619" s="9"/>
    </row>
    <row r="620" spans="2:6" x14ac:dyDescent="0.25">
      <c r="B620" s="5"/>
      <c r="F620" s="9"/>
    </row>
    <row r="621" spans="2:6" x14ac:dyDescent="0.25">
      <c r="B621" s="5"/>
      <c r="F621" s="9"/>
    </row>
    <row r="622" spans="2:6" x14ac:dyDescent="0.25">
      <c r="B622" s="5"/>
      <c r="F622" s="9"/>
    </row>
    <row r="623" spans="2:6" x14ac:dyDescent="0.25">
      <c r="B623" s="5"/>
      <c r="F623" s="9"/>
    </row>
    <row r="624" spans="2:6" x14ac:dyDescent="0.25">
      <c r="B624" s="5"/>
      <c r="F624" s="9"/>
    </row>
    <row r="625" spans="2:6" x14ac:dyDescent="0.25">
      <c r="B625" s="5"/>
      <c r="F625" s="9"/>
    </row>
    <row r="626" spans="2:6" x14ac:dyDescent="0.25">
      <c r="B626" s="5"/>
      <c r="F626" s="9"/>
    </row>
    <row r="627" spans="2:6" x14ac:dyDescent="0.25">
      <c r="B627" s="5"/>
      <c r="F627" s="9"/>
    </row>
    <row r="628" spans="2:6" x14ac:dyDescent="0.25">
      <c r="B628" s="5"/>
      <c r="F628" s="9"/>
    </row>
    <row r="629" spans="2:6" x14ac:dyDescent="0.25">
      <c r="B629" s="5"/>
      <c r="F629" s="9"/>
    </row>
    <row r="630" spans="2:6" x14ac:dyDescent="0.25">
      <c r="B630" s="5"/>
      <c r="F630" s="9"/>
    </row>
    <row r="631" spans="2:6" x14ac:dyDescent="0.25">
      <c r="B631" s="5"/>
      <c r="F631" s="9"/>
    </row>
    <row r="632" spans="2:6" x14ac:dyDescent="0.25">
      <c r="B632" s="5"/>
      <c r="F632" s="9"/>
    </row>
    <row r="633" spans="2:6" x14ac:dyDescent="0.25">
      <c r="B633" s="5"/>
      <c r="F633" s="9"/>
    </row>
    <row r="634" spans="2:6" x14ac:dyDescent="0.25">
      <c r="B634" s="5"/>
      <c r="F634" s="9"/>
    </row>
    <row r="635" spans="2:6" x14ac:dyDescent="0.25">
      <c r="B635" s="5"/>
      <c r="F635" s="9"/>
    </row>
    <row r="636" spans="2:6" x14ac:dyDescent="0.25">
      <c r="B636" s="5"/>
      <c r="F636" s="9"/>
    </row>
    <row r="637" spans="2:6" x14ac:dyDescent="0.25">
      <c r="B637" s="5"/>
      <c r="F637" s="9"/>
    </row>
    <row r="638" spans="2:6" x14ac:dyDescent="0.25">
      <c r="B638" s="5"/>
      <c r="F638" s="9"/>
    </row>
    <row r="639" spans="2:6" x14ac:dyDescent="0.25">
      <c r="B639" s="5"/>
      <c r="F639" s="9"/>
    </row>
    <row r="640" spans="2:6" x14ac:dyDescent="0.25">
      <c r="B640" s="5"/>
      <c r="F640" s="9"/>
    </row>
    <row r="641" spans="2:6" x14ac:dyDescent="0.25">
      <c r="B641" s="5"/>
      <c r="F641" s="9"/>
    </row>
    <row r="642" spans="2:6" x14ac:dyDescent="0.25">
      <c r="B642" s="5"/>
      <c r="F642" s="9"/>
    </row>
    <row r="643" spans="2:6" x14ac:dyDescent="0.25">
      <c r="B643" s="5"/>
      <c r="F643" s="9"/>
    </row>
    <row r="644" spans="2:6" x14ac:dyDescent="0.25">
      <c r="B644" s="5"/>
      <c r="F644" s="9"/>
    </row>
    <row r="645" spans="2:6" x14ac:dyDescent="0.25">
      <c r="B645" s="5"/>
      <c r="F645" s="9"/>
    </row>
    <row r="646" spans="2:6" x14ac:dyDescent="0.25">
      <c r="B646" s="5"/>
      <c r="F646" s="9"/>
    </row>
    <row r="647" spans="2:6" x14ac:dyDescent="0.25">
      <c r="B647" s="5"/>
      <c r="F647" s="9"/>
    </row>
    <row r="648" spans="2:6" x14ac:dyDescent="0.25">
      <c r="B648" s="5"/>
      <c r="F648" s="9"/>
    </row>
    <row r="649" spans="2:6" x14ac:dyDescent="0.25">
      <c r="B649" s="5"/>
      <c r="F649" s="9"/>
    </row>
    <row r="650" spans="2:6" x14ac:dyDescent="0.25">
      <c r="B650" s="5"/>
      <c r="F650" s="9"/>
    </row>
    <row r="651" spans="2:6" x14ac:dyDescent="0.25">
      <c r="B651" s="5"/>
      <c r="F651" s="9"/>
    </row>
    <row r="652" spans="2:6" x14ac:dyDescent="0.25">
      <c r="B652" s="5"/>
      <c r="F652" s="9"/>
    </row>
    <row r="653" spans="2:6" x14ac:dyDescent="0.25">
      <c r="B653" s="5"/>
      <c r="F653" s="9"/>
    </row>
    <row r="654" spans="2:6" x14ac:dyDescent="0.25">
      <c r="B654" s="5"/>
      <c r="F654" s="9"/>
    </row>
    <row r="655" spans="2:6" x14ac:dyDescent="0.25">
      <c r="B655" s="5"/>
      <c r="F655" s="9"/>
    </row>
    <row r="656" spans="2:6" x14ac:dyDescent="0.25">
      <c r="B656" s="5"/>
      <c r="F656" s="9"/>
    </row>
    <row r="657" spans="2:6" x14ac:dyDescent="0.25">
      <c r="B657" s="5"/>
      <c r="F657" s="9"/>
    </row>
    <row r="658" spans="2:6" x14ac:dyDescent="0.25">
      <c r="B658" s="5"/>
      <c r="F658" s="9"/>
    </row>
    <row r="659" spans="2:6" x14ac:dyDescent="0.25">
      <c r="B659" s="5"/>
      <c r="F659" s="9"/>
    </row>
    <row r="660" spans="2:6" x14ac:dyDescent="0.25">
      <c r="B660" s="5"/>
      <c r="F660" s="9"/>
    </row>
    <row r="661" spans="2:6" x14ac:dyDescent="0.25">
      <c r="B661" s="5"/>
      <c r="F661" s="9"/>
    </row>
    <row r="662" spans="2:6" x14ac:dyDescent="0.25">
      <c r="B662" s="5"/>
      <c r="F662" s="9"/>
    </row>
    <row r="663" spans="2:6" x14ac:dyDescent="0.25">
      <c r="B663" s="5"/>
      <c r="F663" s="9"/>
    </row>
    <row r="664" spans="2:6" x14ac:dyDescent="0.25">
      <c r="B664" s="5"/>
      <c r="F664" s="9"/>
    </row>
    <row r="665" spans="2:6" x14ac:dyDescent="0.25">
      <c r="B665" s="5"/>
      <c r="F665" s="9"/>
    </row>
    <row r="666" spans="2:6" x14ac:dyDescent="0.25">
      <c r="B666" s="5"/>
      <c r="F666" s="9"/>
    </row>
    <row r="667" spans="2:6" x14ac:dyDescent="0.25">
      <c r="B667" s="5"/>
      <c r="F667" s="9"/>
    </row>
    <row r="668" spans="2:6" x14ac:dyDescent="0.25">
      <c r="B668" s="5"/>
      <c r="F668" s="9"/>
    </row>
    <row r="669" spans="2:6" x14ac:dyDescent="0.25">
      <c r="B669" s="5"/>
      <c r="F669" s="9"/>
    </row>
    <row r="670" spans="2:6" x14ac:dyDescent="0.25">
      <c r="B670" s="5"/>
      <c r="F670" s="9"/>
    </row>
    <row r="671" spans="2:6" x14ac:dyDescent="0.25">
      <c r="B671" s="5"/>
      <c r="F671" s="9"/>
    </row>
    <row r="672" spans="2:6" x14ac:dyDescent="0.25">
      <c r="B672" s="5"/>
      <c r="F672" s="9"/>
    </row>
    <row r="673" spans="2:6" x14ac:dyDescent="0.25">
      <c r="B673" s="5"/>
      <c r="F673" s="9"/>
    </row>
    <row r="674" spans="2:6" x14ac:dyDescent="0.25">
      <c r="B674" s="5"/>
      <c r="F674" s="9"/>
    </row>
    <row r="675" spans="2:6" x14ac:dyDescent="0.25">
      <c r="B675" s="5"/>
      <c r="F675" s="9"/>
    </row>
    <row r="676" spans="2:6" x14ac:dyDescent="0.25">
      <c r="B676" s="5"/>
      <c r="F676" s="9"/>
    </row>
    <row r="677" spans="2:6" x14ac:dyDescent="0.25">
      <c r="B677" s="5"/>
      <c r="F677" s="9"/>
    </row>
    <row r="678" spans="2:6" x14ac:dyDescent="0.25">
      <c r="B678" s="5"/>
      <c r="F678" s="9"/>
    </row>
    <row r="679" spans="2:6" x14ac:dyDescent="0.25">
      <c r="B679" s="5"/>
      <c r="F679" s="9"/>
    </row>
    <row r="680" spans="2:6" x14ac:dyDescent="0.25">
      <c r="B680" s="5"/>
      <c r="F680" s="9"/>
    </row>
    <row r="681" spans="2:6" x14ac:dyDescent="0.25">
      <c r="B681" s="5"/>
      <c r="F681" s="9"/>
    </row>
    <row r="682" spans="2:6" x14ac:dyDescent="0.25">
      <c r="B682" s="5"/>
      <c r="F682" s="9"/>
    </row>
    <row r="683" spans="2:6" x14ac:dyDescent="0.25">
      <c r="B683" s="5"/>
      <c r="F683" s="9"/>
    </row>
    <row r="684" spans="2:6" x14ac:dyDescent="0.25">
      <c r="B684" s="5"/>
      <c r="F684" s="9"/>
    </row>
    <row r="685" spans="2:6" x14ac:dyDescent="0.25">
      <c r="B685" s="5"/>
      <c r="F685" s="9"/>
    </row>
    <row r="686" spans="2:6" x14ac:dyDescent="0.25">
      <c r="B686" s="5"/>
      <c r="F686" s="9"/>
    </row>
    <row r="687" spans="2:6" x14ac:dyDescent="0.25">
      <c r="B687" s="5"/>
      <c r="F687" s="9"/>
    </row>
    <row r="688" spans="2:6" x14ac:dyDescent="0.25">
      <c r="B688" s="5"/>
      <c r="F688" s="9"/>
    </row>
    <row r="689" spans="2:6" x14ac:dyDescent="0.25">
      <c r="B689" s="5"/>
      <c r="F689" s="9"/>
    </row>
    <row r="690" spans="2:6" x14ac:dyDescent="0.25">
      <c r="B690" s="5"/>
      <c r="F690" s="9"/>
    </row>
    <row r="691" spans="2:6" x14ac:dyDescent="0.25">
      <c r="B691" s="5"/>
      <c r="F691" s="9"/>
    </row>
    <row r="692" spans="2:6" x14ac:dyDescent="0.25">
      <c r="B692" s="5"/>
      <c r="F692" s="9"/>
    </row>
    <row r="693" spans="2:6" x14ac:dyDescent="0.25">
      <c r="B693" s="5"/>
      <c r="F693" s="9"/>
    </row>
    <row r="694" spans="2:6" x14ac:dyDescent="0.25">
      <c r="B694" s="5"/>
      <c r="F694" s="9"/>
    </row>
    <row r="695" spans="2:6" x14ac:dyDescent="0.25">
      <c r="B695" s="5"/>
      <c r="F695" s="9"/>
    </row>
    <row r="696" spans="2:6" x14ac:dyDescent="0.25">
      <c r="B696" s="5"/>
      <c r="F696" s="9"/>
    </row>
    <row r="697" spans="2:6" x14ac:dyDescent="0.25">
      <c r="B697" s="5"/>
      <c r="F697" s="9"/>
    </row>
    <row r="698" spans="2:6" x14ac:dyDescent="0.25">
      <c r="B698" s="5"/>
      <c r="F698" s="9"/>
    </row>
    <row r="699" spans="2:6" x14ac:dyDescent="0.25">
      <c r="B699" s="5"/>
      <c r="F699" s="9"/>
    </row>
    <row r="700" spans="2:6" x14ac:dyDescent="0.25">
      <c r="B700" s="5"/>
      <c r="F700" s="9"/>
    </row>
    <row r="701" spans="2:6" x14ac:dyDescent="0.25">
      <c r="B701" s="5"/>
      <c r="F701" s="9"/>
    </row>
    <row r="702" spans="2:6" x14ac:dyDescent="0.25">
      <c r="B702" s="5"/>
      <c r="F702" s="9"/>
    </row>
    <row r="703" spans="2:6" x14ac:dyDescent="0.25">
      <c r="B703" s="5"/>
      <c r="F703" s="9"/>
    </row>
    <row r="704" spans="2:6" x14ac:dyDescent="0.25">
      <c r="B704" s="5"/>
      <c r="F704" s="9"/>
    </row>
    <row r="705" spans="2:6" x14ac:dyDescent="0.25">
      <c r="B705" s="5"/>
      <c r="F705" s="9"/>
    </row>
    <row r="706" spans="2:6" x14ac:dyDescent="0.25">
      <c r="B706" s="5"/>
      <c r="F706" s="9"/>
    </row>
    <row r="707" spans="2:6" x14ac:dyDescent="0.25">
      <c r="B707" s="5"/>
      <c r="F707" s="9"/>
    </row>
    <row r="708" spans="2:6" x14ac:dyDescent="0.25">
      <c r="B708" s="5"/>
      <c r="F708" s="9"/>
    </row>
    <row r="709" spans="2:6" x14ac:dyDescent="0.25">
      <c r="B709" s="5"/>
      <c r="F709" s="9"/>
    </row>
    <row r="710" spans="2:6" x14ac:dyDescent="0.25">
      <c r="B710" s="5"/>
      <c r="F710" s="9"/>
    </row>
    <row r="711" spans="2:6" x14ac:dyDescent="0.25">
      <c r="B711" s="5"/>
      <c r="F711" s="9"/>
    </row>
    <row r="712" spans="2:6" x14ac:dyDescent="0.25">
      <c r="B712" s="5"/>
      <c r="F712" s="9"/>
    </row>
    <row r="713" spans="2:6" x14ac:dyDescent="0.25">
      <c r="B713" s="5"/>
      <c r="F713" s="9"/>
    </row>
    <row r="714" spans="2:6" x14ac:dyDescent="0.25">
      <c r="B714" s="5"/>
      <c r="F714" s="9"/>
    </row>
    <row r="715" spans="2:6" x14ac:dyDescent="0.25">
      <c r="B715" s="5"/>
      <c r="F715" s="9"/>
    </row>
    <row r="716" spans="2:6" x14ac:dyDescent="0.25">
      <c r="B716" s="5"/>
      <c r="F716" s="9"/>
    </row>
    <row r="717" spans="2:6" x14ac:dyDescent="0.25">
      <c r="B717" s="5"/>
      <c r="F717" s="9"/>
    </row>
    <row r="718" spans="2:6" x14ac:dyDescent="0.25">
      <c r="B718" s="5"/>
      <c r="F718" s="9"/>
    </row>
    <row r="719" spans="2:6" x14ac:dyDescent="0.25">
      <c r="B719" s="5"/>
      <c r="F719" s="9"/>
    </row>
    <row r="720" spans="2:6" x14ac:dyDescent="0.25">
      <c r="B720" s="5"/>
      <c r="F720" s="9"/>
    </row>
    <row r="721" spans="2:6" x14ac:dyDescent="0.25">
      <c r="B721" s="5"/>
      <c r="F721" s="9"/>
    </row>
    <row r="722" spans="2:6" x14ac:dyDescent="0.25">
      <c r="B722" s="5"/>
      <c r="F722" s="9"/>
    </row>
    <row r="723" spans="2:6" x14ac:dyDescent="0.25">
      <c r="B723" s="5"/>
      <c r="F723" s="9"/>
    </row>
    <row r="724" spans="2:6" x14ac:dyDescent="0.25">
      <c r="B724" s="5"/>
      <c r="F724" s="9"/>
    </row>
    <row r="725" spans="2:6" x14ac:dyDescent="0.25">
      <c r="B725" s="5"/>
      <c r="F725" s="9"/>
    </row>
    <row r="726" spans="2:6" x14ac:dyDescent="0.25">
      <c r="B726" s="5"/>
      <c r="F726" s="9"/>
    </row>
    <row r="727" spans="2:6" x14ac:dyDescent="0.25">
      <c r="B727" s="5"/>
      <c r="F727" s="9"/>
    </row>
    <row r="728" spans="2:6" x14ac:dyDescent="0.25">
      <c r="B728" s="5"/>
      <c r="F728" s="9"/>
    </row>
    <row r="729" spans="2:6" x14ac:dyDescent="0.25">
      <c r="B729" s="5"/>
      <c r="F729" s="9"/>
    </row>
    <row r="730" spans="2:6" x14ac:dyDescent="0.25">
      <c r="B730" s="5"/>
      <c r="F730" s="9"/>
    </row>
    <row r="731" spans="2:6" x14ac:dyDescent="0.25">
      <c r="B731" s="5"/>
      <c r="F731" s="9"/>
    </row>
    <row r="732" spans="2:6" x14ac:dyDescent="0.25">
      <c r="B732" s="5"/>
      <c r="F732" s="9"/>
    </row>
    <row r="733" spans="2:6" x14ac:dyDescent="0.25">
      <c r="B733" s="5"/>
      <c r="F733" s="9"/>
    </row>
    <row r="734" spans="2:6" x14ac:dyDescent="0.25">
      <c r="B734" s="5"/>
      <c r="F734" s="9"/>
    </row>
    <row r="735" spans="2:6" x14ac:dyDescent="0.25">
      <c r="B735" s="5"/>
      <c r="F735" s="9"/>
    </row>
    <row r="736" spans="2:6" x14ac:dyDescent="0.25">
      <c r="B736" s="5"/>
      <c r="F736" s="9"/>
    </row>
    <row r="737" spans="2:6" x14ac:dyDescent="0.25">
      <c r="B737" s="5"/>
      <c r="F737" s="9"/>
    </row>
    <row r="738" spans="2:6" x14ac:dyDescent="0.25">
      <c r="B738" s="5"/>
      <c r="F738" s="9"/>
    </row>
    <row r="739" spans="2:6" x14ac:dyDescent="0.25">
      <c r="B739" s="5"/>
      <c r="F739" s="9"/>
    </row>
    <row r="740" spans="2:6" x14ac:dyDescent="0.25">
      <c r="B740" s="5"/>
      <c r="F740" s="9"/>
    </row>
    <row r="741" spans="2:6" x14ac:dyDescent="0.25">
      <c r="B741" s="5"/>
      <c r="F741" s="9"/>
    </row>
    <row r="742" spans="2:6" x14ac:dyDescent="0.25">
      <c r="B742" s="5"/>
      <c r="F742" s="9"/>
    </row>
    <row r="743" spans="2:6" x14ac:dyDescent="0.25">
      <c r="B743" s="5"/>
      <c r="F743" s="9"/>
    </row>
    <row r="744" spans="2:6" x14ac:dyDescent="0.25">
      <c r="B744" s="5"/>
      <c r="F744" s="9"/>
    </row>
    <row r="745" spans="2:6" x14ac:dyDescent="0.25">
      <c r="B745" s="5"/>
      <c r="F745" s="9"/>
    </row>
    <row r="746" spans="2:6" x14ac:dyDescent="0.25">
      <c r="B746" s="5"/>
      <c r="F746" s="9"/>
    </row>
    <row r="747" spans="2:6" x14ac:dyDescent="0.25">
      <c r="B747" s="5"/>
      <c r="F747" s="9"/>
    </row>
    <row r="748" spans="2:6" x14ac:dyDescent="0.25">
      <c r="B748" s="5"/>
      <c r="F748" s="9"/>
    </row>
    <row r="749" spans="2:6" x14ac:dyDescent="0.25">
      <c r="B749" s="5"/>
      <c r="F749" s="9"/>
    </row>
    <row r="750" spans="2:6" x14ac:dyDescent="0.25">
      <c r="B750" s="5"/>
      <c r="F750" s="9"/>
    </row>
    <row r="751" spans="2:6" x14ac:dyDescent="0.25">
      <c r="B751" s="5"/>
      <c r="F751" s="9"/>
    </row>
    <row r="752" spans="2:6" x14ac:dyDescent="0.25">
      <c r="B752" s="5"/>
      <c r="F752" s="9"/>
    </row>
    <row r="753" spans="2:6" x14ac:dyDescent="0.25">
      <c r="B753" s="5"/>
      <c r="F753" s="9"/>
    </row>
    <row r="754" spans="2:6" x14ac:dyDescent="0.25">
      <c r="B754" s="5"/>
      <c r="F754" s="9"/>
    </row>
    <row r="755" spans="2:6" x14ac:dyDescent="0.25">
      <c r="B755" s="5"/>
      <c r="F755" s="9"/>
    </row>
    <row r="756" spans="2:6" x14ac:dyDescent="0.25">
      <c r="B756" s="5"/>
      <c r="F756" s="9"/>
    </row>
    <row r="757" spans="2:6" x14ac:dyDescent="0.25">
      <c r="B757" s="5"/>
      <c r="F757" s="9"/>
    </row>
    <row r="758" spans="2:6" x14ac:dyDescent="0.25">
      <c r="B758" s="5"/>
      <c r="F758" s="9"/>
    </row>
    <row r="759" spans="2:6" x14ac:dyDescent="0.25">
      <c r="B759" s="5"/>
      <c r="F759" s="9"/>
    </row>
    <row r="760" spans="2:6" x14ac:dyDescent="0.25">
      <c r="B760" s="5"/>
      <c r="F760" s="9"/>
    </row>
    <row r="761" spans="2:6" x14ac:dyDescent="0.25">
      <c r="B761" s="5"/>
      <c r="F761" s="9"/>
    </row>
    <row r="762" spans="2:6" x14ac:dyDescent="0.25">
      <c r="B762" s="5"/>
      <c r="F762" s="9"/>
    </row>
    <row r="763" spans="2:6" x14ac:dyDescent="0.25">
      <c r="B763" s="5"/>
      <c r="F763" s="9"/>
    </row>
    <row r="764" spans="2:6" x14ac:dyDescent="0.25">
      <c r="B764" s="5"/>
      <c r="F764" s="9"/>
    </row>
    <row r="765" spans="2:6" x14ac:dyDescent="0.25">
      <c r="B765" s="5"/>
      <c r="F765" s="9"/>
    </row>
    <row r="766" spans="2:6" x14ac:dyDescent="0.25">
      <c r="B766" s="5"/>
      <c r="F766" s="9"/>
    </row>
    <row r="767" spans="2:6" x14ac:dyDescent="0.25">
      <c r="B767" s="5"/>
      <c r="F767" s="9"/>
    </row>
    <row r="768" spans="2:6" x14ac:dyDescent="0.25">
      <c r="B768" s="5"/>
      <c r="F768" s="9"/>
    </row>
    <row r="769" spans="2:6" x14ac:dyDescent="0.25">
      <c r="B769" s="5"/>
      <c r="F769" s="9"/>
    </row>
    <row r="770" spans="2:6" x14ac:dyDescent="0.25">
      <c r="B770" s="5"/>
      <c r="F770" s="9"/>
    </row>
    <row r="771" spans="2:6" x14ac:dyDescent="0.25">
      <c r="B771" s="5"/>
      <c r="F771" s="9"/>
    </row>
    <row r="772" spans="2:6" x14ac:dyDescent="0.25">
      <c r="B772" s="5"/>
      <c r="F772" s="9"/>
    </row>
    <row r="773" spans="2:6" x14ac:dyDescent="0.25">
      <c r="B773" s="5"/>
      <c r="F773" s="9"/>
    </row>
    <row r="774" spans="2:6" x14ac:dyDescent="0.25">
      <c r="B774" s="5"/>
      <c r="F774" s="9"/>
    </row>
    <row r="775" spans="2:6" x14ac:dyDescent="0.25">
      <c r="B775" s="5"/>
      <c r="F775" s="9"/>
    </row>
    <row r="776" spans="2:6" x14ac:dyDescent="0.25">
      <c r="B776" s="5"/>
      <c r="F776" s="9"/>
    </row>
    <row r="777" spans="2:6" x14ac:dyDescent="0.25">
      <c r="B777" s="5"/>
      <c r="F777" s="9"/>
    </row>
    <row r="778" spans="2:6" x14ac:dyDescent="0.25">
      <c r="B778" s="5"/>
      <c r="F778" s="9"/>
    </row>
    <row r="779" spans="2:6" x14ac:dyDescent="0.25">
      <c r="B779" s="5"/>
      <c r="F779" s="9"/>
    </row>
    <row r="780" spans="2:6" x14ac:dyDescent="0.25">
      <c r="B780" s="5"/>
      <c r="F780" s="9"/>
    </row>
    <row r="781" spans="2:6" x14ac:dyDescent="0.25">
      <c r="B781" s="5"/>
      <c r="F781" s="9"/>
    </row>
    <row r="782" spans="2:6" x14ac:dyDescent="0.25">
      <c r="B782" s="5"/>
      <c r="F782" s="9"/>
    </row>
    <row r="783" spans="2:6" x14ac:dyDescent="0.25">
      <c r="B783" s="5"/>
      <c r="F783" s="9"/>
    </row>
    <row r="784" spans="2:6" x14ac:dyDescent="0.25">
      <c r="B784" s="5"/>
      <c r="F784" s="9"/>
    </row>
    <row r="785" spans="2:6" x14ac:dyDescent="0.25">
      <c r="B785" s="5"/>
      <c r="F785" s="9"/>
    </row>
    <row r="786" spans="2:6" x14ac:dyDescent="0.25">
      <c r="B786" s="5"/>
      <c r="F786" s="9"/>
    </row>
    <row r="787" spans="2:6" x14ac:dyDescent="0.25">
      <c r="B787" s="5"/>
      <c r="F787" s="9"/>
    </row>
    <row r="788" spans="2:6" x14ac:dyDescent="0.25">
      <c r="B788" s="5"/>
      <c r="F788" s="9"/>
    </row>
    <row r="789" spans="2:6" x14ac:dyDescent="0.25">
      <c r="B789" s="5"/>
      <c r="F789" s="9"/>
    </row>
    <row r="790" spans="2:6" x14ac:dyDescent="0.25">
      <c r="B790" s="5"/>
      <c r="F790" s="9"/>
    </row>
    <row r="791" spans="2:6" x14ac:dyDescent="0.25">
      <c r="B791" s="5"/>
      <c r="F791" s="9"/>
    </row>
    <row r="792" spans="2:6" x14ac:dyDescent="0.25">
      <c r="B792" s="5"/>
      <c r="F792" s="9"/>
    </row>
    <row r="793" spans="2:6" x14ac:dyDescent="0.25">
      <c r="B793" s="5"/>
      <c r="F793" s="9"/>
    </row>
    <row r="794" spans="2:6" x14ac:dyDescent="0.25">
      <c r="B794" s="5"/>
      <c r="F794" s="9"/>
    </row>
    <row r="795" spans="2:6" x14ac:dyDescent="0.25">
      <c r="B795" s="5"/>
      <c r="F795" s="9"/>
    </row>
    <row r="796" spans="2:6" x14ac:dyDescent="0.25">
      <c r="B796" s="5"/>
      <c r="F796" s="9"/>
    </row>
    <row r="797" spans="2:6" x14ac:dyDescent="0.25">
      <c r="B797" s="5"/>
      <c r="F797" s="9"/>
    </row>
    <row r="798" spans="2:6" x14ac:dyDescent="0.25">
      <c r="B798" s="5"/>
      <c r="F798" s="9"/>
    </row>
    <row r="799" spans="2:6" x14ac:dyDescent="0.25">
      <c r="B799" s="5"/>
      <c r="F799" s="9"/>
    </row>
    <row r="800" spans="2:6" x14ac:dyDescent="0.25">
      <c r="B800" s="5"/>
      <c r="F800" s="9"/>
    </row>
    <row r="801" spans="2:6" x14ac:dyDescent="0.25">
      <c r="B801" s="5"/>
      <c r="F801" s="9"/>
    </row>
    <row r="802" spans="2:6" x14ac:dyDescent="0.25">
      <c r="B802" s="5"/>
      <c r="F802" s="9"/>
    </row>
    <row r="803" spans="2:6" x14ac:dyDescent="0.25">
      <c r="B803" s="5"/>
      <c r="F803" s="9"/>
    </row>
    <row r="804" spans="2:6" x14ac:dyDescent="0.25">
      <c r="B804" s="5"/>
      <c r="F804" s="9"/>
    </row>
    <row r="805" spans="2:6" x14ac:dyDescent="0.25">
      <c r="B805" s="5"/>
      <c r="F805" s="9"/>
    </row>
    <row r="806" spans="2:6" x14ac:dyDescent="0.25">
      <c r="B806" s="5"/>
      <c r="F806" s="9"/>
    </row>
    <row r="807" spans="2:6" x14ac:dyDescent="0.25">
      <c r="B807" s="5"/>
      <c r="F807" s="9"/>
    </row>
    <row r="808" spans="2:6" x14ac:dyDescent="0.25">
      <c r="B808" s="5"/>
      <c r="F808" s="9"/>
    </row>
    <row r="809" spans="2:6" x14ac:dyDescent="0.25">
      <c r="B809" s="5"/>
      <c r="F809" s="9"/>
    </row>
    <row r="810" spans="2:6" x14ac:dyDescent="0.25">
      <c r="B810" s="5"/>
      <c r="F810" s="9"/>
    </row>
    <row r="811" spans="2:6" x14ac:dyDescent="0.25">
      <c r="B811" s="5"/>
      <c r="F811" s="9"/>
    </row>
    <row r="812" spans="2:6" x14ac:dyDescent="0.25">
      <c r="B812" s="5"/>
      <c r="F812" s="9"/>
    </row>
    <row r="813" spans="2:6" x14ac:dyDescent="0.25">
      <c r="B813" s="5"/>
      <c r="F813" s="9"/>
    </row>
    <row r="814" spans="2:6" x14ac:dyDescent="0.25">
      <c r="B814" s="5"/>
      <c r="F814" s="9"/>
    </row>
    <row r="815" spans="2:6" x14ac:dyDescent="0.25">
      <c r="B815" s="5"/>
      <c r="F815" s="9"/>
    </row>
    <row r="816" spans="2:6" x14ac:dyDescent="0.25">
      <c r="B816" s="5"/>
      <c r="F816" s="9"/>
    </row>
    <row r="817" spans="2:6" x14ac:dyDescent="0.25">
      <c r="B817" s="5"/>
      <c r="F817" s="9"/>
    </row>
    <row r="818" spans="2:6" x14ac:dyDescent="0.25">
      <c r="B818" s="5"/>
      <c r="F818" s="9"/>
    </row>
    <row r="819" spans="2:6" x14ac:dyDescent="0.25">
      <c r="B819" s="5"/>
      <c r="F819" s="9"/>
    </row>
    <row r="820" spans="2:6" x14ac:dyDescent="0.25">
      <c r="B820" s="5"/>
      <c r="F820" s="9"/>
    </row>
    <row r="821" spans="2:6" x14ac:dyDescent="0.25">
      <c r="B821" s="5"/>
      <c r="F821" s="9"/>
    </row>
    <row r="822" spans="2:6" x14ac:dyDescent="0.25">
      <c r="B822" s="5"/>
      <c r="F822" s="9"/>
    </row>
    <row r="823" spans="2:6" x14ac:dyDescent="0.25">
      <c r="B823" s="5"/>
      <c r="F823" s="9"/>
    </row>
    <row r="824" spans="2:6" x14ac:dyDescent="0.25">
      <c r="B824" s="5"/>
      <c r="F824" s="9"/>
    </row>
    <row r="825" spans="2:6" x14ac:dyDescent="0.25">
      <c r="B825" s="5"/>
      <c r="F825" s="9"/>
    </row>
    <row r="826" spans="2:6" x14ac:dyDescent="0.25">
      <c r="B826" s="5"/>
      <c r="F826" s="9"/>
    </row>
    <row r="827" spans="2:6" x14ac:dyDescent="0.25">
      <c r="B827" s="5"/>
      <c r="F827" s="9"/>
    </row>
    <row r="828" spans="2:6" x14ac:dyDescent="0.25">
      <c r="B828" s="5"/>
      <c r="F828" s="9"/>
    </row>
    <row r="829" spans="2:6" x14ac:dyDescent="0.25">
      <c r="B829" s="5"/>
      <c r="F829" s="9"/>
    </row>
    <row r="830" spans="2:6" x14ac:dyDescent="0.25">
      <c r="B830" s="5"/>
      <c r="F830" s="9"/>
    </row>
    <row r="831" spans="2:6" x14ac:dyDescent="0.25">
      <c r="B831" s="5"/>
      <c r="F831" s="9"/>
    </row>
    <row r="832" spans="2:6" x14ac:dyDescent="0.25">
      <c r="B832" s="5"/>
      <c r="F832" s="9"/>
    </row>
    <row r="833" spans="2:6" x14ac:dyDescent="0.25">
      <c r="B833" s="5"/>
      <c r="F833" s="9"/>
    </row>
    <row r="834" spans="2:6" x14ac:dyDescent="0.25">
      <c r="B834" s="5"/>
      <c r="F834" s="9"/>
    </row>
    <row r="835" spans="2:6" x14ac:dyDescent="0.25">
      <c r="B835" s="5"/>
      <c r="F835" s="9"/>
    </row>
    <row r="836" spans="2:6" x14ac:dyDescent="0.25">
      <c r="B836" s="5"/>
      <c r="F836" s="9"/>
    </row>
    <row r="837" spans="2:6" x14ac:dyDescent="0.25">
      <c r="B837" s="5"/>
      <c r="F837" s="9"/>
    </row>
    <row r="838" spans="2:6" x14ac:dyDescent="0.25">
      <c r="B838" s="5"/>
      <c r="F838" s="9"/>
    </row>
    <row r="839" spans="2:6" x14ac:dyDescent="0.25">
      <c r="B839" s="5"/>
      <c r="F839" s="9"/>
    </row>
    <row r="840" spans="2:6" x14ac:dyDescent="0.25">
      <c r="B840" s="5"/>
      <c r="F840" s="9"/>
    </row>
    <row r="841" spans="2:6" x14ac:dyDescent="0.25">
      <c r="B841" s="5"/>
      <c r="F841" s="9"/>
    </row>
    <row r="842" spans="2:6" x14ac:dyDescent="0.25">
      <c r="B842" s="5"/>
      <c r="F842" s="9"/>
    </row>
    <row r="843" spans="2:6" x14ac:dyDescent="0.25">
      <c r="B843" s="5"/>
      <c r="F843" s="9"/>
    </row>
    <row r="844" spans="2:6" x14ac:dyDescent="0.25">
      <c r="B844" s="5"/>
      <c r="F844" s="9"/>
    </row>
    <row r="845" spans="2:6" x14ac:dyDescent="0.25">
      <c r="B845" s="5"/>
      <c r="F845" s="9"/>
    </row>
    <row r="846" spans="2:6" x14ac:dyDescent="0.25">
      <c r="B846" s="5"/>
      <c r="F846" s="9"/>
    </row>
    <row r="847" spans="2:6" x14ac:dyDescent="0.25">
      <c r="B847" s="5"/>
      <c r="F847" s="9"/>
    </row>
    <row r="848" spans="2:6" x14ac:dyDescent="0.25">
      <c r="B848" s="5"/>
      <c r="F848" s="9"/>
    </row>
    <row r="849" spans="2:6" x14ac:dyDescent="0.25">
      <c r="B849" s="5"/>
      <c r="F849" s="9"/>
    </row>
    <row r="850" spans="2:6" x14ac:dyDescent="0.25">
      <c r="B850" s="5"/>
      <c r="F850" s="9"/>
    </row>
    <row r="851" spans="2:6" x14ac:dyDescent="0.25">
      <c r="B851" s="5"/>
      <c r="F851" s="9"/>
    </row>
    <row r="852" spans="2:6" x14ac:dyDescent="0.25">
      <c r="B852" s="5"/>
      <c r="F852" s="9"/>
    </row>
    <row r="853" spans="2:6" x14ac:dyDescent="0.25">
      <c r="B853" s="5"/>
      <c r="F853" s="9"/>
    </row>
    <row r="854" spans="2:6" x14ac:dyDescent="0.25">
      <c r="B854" s="5"/>
      <c r="F854" s="9"/>
    </row>
    <row r="855" spans="2:6" x14ac:dyDescent="0.25">
      <c r="B855" s="5"/>
      <c r="F855" s="9"/>
    </row>
    <row r="856" spans="2:6" x14ac:dyDescent="0.25">
      <c r="B856" s="5"/>
      <c r="F856" s="9"/>
    </row>
    <row r="857" spans="2:6" x14ac:dyDescent="0.25">
      <c r="B857" s="5"/>
      <c r="F857" s="9"/>
    </row>
    <row r="858" spans="2:6" x14ac:dyDescent="0.25">
      <c r="B858" s="5"/>
      <c r="F858" s="9"/>
    </row>
    <row r="859" spans="2:6" x14ac:dyDescent="0.25">
      <c r="B859" s="5"/>
      <c r="F859" s="9"/>
    </row>
    <row r="860" spans="2:6" x14ac:dyDescent="0.25">
      <c r="B860" s="5"/>
      <c r="F860" s="9"/>
    </row>
    <row r="861" spans="2:6" x14ac:dyDescent="0.25">
      <c r="B861" s="5"/>
      <c r="F861" s="9"/>
    </row>
    <row r="862" spans="2:6" x14ac:dyDescent="0.25">
      <c r="B862" s="5"/>
      <c r="F862" s="9"/>
    </row>
    <row r="863" spans="2:6" x14ac:dyDescent="0.25">
      <c r="B863" s="5"/>
      <c r="F863" s="9"/>
    </row>
    <row r="864" spans="2:6" x14ac:dyDescent="0.25">
      <c r="B864" s="5"/>
      <c r="F864" s="9"/>
    </row>
    <row r="865" spans="2:6" x14ac:dyDescent="0.25">
      <c r="B865" s="5"/>
      <c r="F865" s="9"/>
    </row>
    <row r="866" spans="2:6" x14ac:dyDescent="0.25">
      <c r="B866" s="5"/>
      <c r="F866" s="9"/>
    </row>
    <row r="867" spans="2:6" x14ac:dyDescent="0.25">
      <c r="B867" s="5"/>
      <c r="F867" s="9"/>
    </row>
    <row r="868" spans="2:6" x14ac:dyDescent="0.25">
      <c r="B868" s="5"/>
      <c r="F868" s="9"/>
    </row>
    <row r="869" spans="2:6" x14ac:dyDescent="0.25">
      <c r="B869" s="5"/>
      <c r="F869" s="9"/>
    </row>
    <row r="870" spans="2:6" x14ac:dyDescent="0.25">
      <c r="B870" s="5"/>
      <c r="F870" s="9"/>
    </row>
    <row r="871" spans="2:6" x14ac:dyDescent="0.25">
      <c r="B871" s="5"/>
      <c r="F871" s="9"/>
    </row>
    <row r="872" spans="2:6" x14ac:dyDescent="0.25">
      <c r="B872" s="5"/>
      <c r="F872" s="9"/>
    </row>
    <row r="873" spans="2:6" x14ac:dyDescent="0.25">
      <c r="B873" s="5"/>
      <c r="F873" s="9"/>
    </row>
    <row r="874" spans="2:6" x14ac:dyDescent="0.25">
      <c r="B874" s="5"/>
      <c r="F874" s="9"/>
    </row>
    <row r="875" spans="2:6" x14ac:dyDescent="0.25">
      <c r="B875" s="5"/>
      <c r="F875" s="9"/>
    </row>
    <row r="876" spans="2:6" x14ac:dyDescent="0.25">
      <c r="B876" s="5"/>
      <c r="F876" s="9"/>
    </row>
    <row r="877" spans="2:6" x14ac:dyDescent="0.25">
      <c r="B877" s="5"/>
      <c r="F877" s="9"/>
    </row>
    <row r="878" spans="2:6" x14ac:dyDescent="0.25">
      <c r="B878" s="5"/>
      <c r="F878" s="9"/>
    </row>
    <row r="879" spans="2:6" x14ac:dyDescent="0.25">
      <c r="B879" s="5"/>
      <c r="F879" s="9"/>
    </row>
    <row r="880" spans="2:6" x14ac:dyDescent="0.25">
      <c r="B880" s="5"/>
      <c r="F880" s="9"/>
    </row>
    <row r="881" spans="2:6" x14ac:dyDescent="0.25">
      <c r="B881" s="5"/>
      <c r="F881" s="9"/>
    </row>
    <row r="882" spans="2:6" x14ac:dyDescent="0.25">
      <c r="B882" s="5"/>
      <c r="F882" s="9"/>
    </row>
    <row r="883" spans="2:6" x14ac:dyDescent="0.25">
      <c r="B883" s="5"/>
      <c r="F883" s="9"/>
    </row>
    <row r="884" spans="2:6" x14ac:dyDescent="0.25">
      <c r="B884" s="5"/>
      <c r="F884" s="9"/>
    </row>
    <row r="885" spans="2:6" x14ac:dyDescent="0.25">
      <c r="B885" s="5"/>
      <c r="F885" s="9"/>
    </row>
    <row r="886" spans="2:6" x14ac:dyDescent="0.25">
      <c r="B886" s="5"/>
      <c r="F886" s="9"/>
    </row>
    <row r="887" spans="2:6" x14ac:dyDescent="0.25">
      <c r="B887" s="5"/>
      <c r="F887" s="9"/>
    </row>
    <row r="888" spans="2:6" x14ac:dyDescent="0.25">
      <c r="B888" s="5"/>
      <c r="F888" s="9"/>
    </row>
    <row r="889" spans="2:6" x14ac:dyDescent="0.25">
      <c r="B889" s="5"/>
      <c r="F889" s="9"/>
    </row>
    <row r="890" spans="2:6" x14ac:dyDescent="0.25">
      <c r="B890" s="5"/>
      <c r="F890" s="9"/>
    </row>
    <row r="891" spans="2:6" x14ac:dyDescent="0.25">
      <c r="B891" s="5"/>
      <c r="F891" s="9"/>
    </row>
    <row r="892" spans="2:6" x14ac:dyDescent="0.25">
      <c r="B892" s="5"/>
      <c r="F892" s="9"/>
    </row>
    <row r="893" spans="2:6" x14ac:dyDescent="0.25">
      <c r="B893" s="5"/>
      <c r="F893" s="9"/>
    </row>
    <row r="894" spans="2:6" x14ac:dyDescent="0.25">
      <c r="B894" s="5"/>
      <c r="F894" s="9"/>
    </row>
    <row r="895" spans="2:6" x14ac:dyDescent="0.25">
      <c r="B895" s="5"/>
      <c r="F895" s="9"/>
    </row>
    <row r="896" spans="2:6" x14ac:dyDescent="0.25">
      <c r="B896" s="5"/>
      <c r="F896" s="9"/>
    </row>
    <row r="897" spans="2:6" x14ac:dyDescent="0.25">
      <c r="B897" s="5"/>
      <c r="F897" s="9"/>
    </row>
    <row r="898" spans="2:6" x14ac:dyDescent="0.25">
      <c r="B898" s="5"/>
      <c r="F898" s="9"/>
    </row>
    <row r="899" spans="2:6" x14ac:dyDescent="0.25">
      <c r="B899" s="5"/>
      <c r="F899" s="9"/>
    </row>
    <row r="900" spans="2:6" x14ac:dyDescent="0.25">
      <c r="B900" s="5"/>
      <c r="F900" s="9"/>
    </row>
    <row r="901" spans="2:6" x14ac:dyDescent="0.25">
      <c r="B901" s="5"/>
      <c r="F901" s="9"/>
    </row>
    <row r="902" spans="2:6" x14ac:dyDescent="0.25">
      <c r="B902" s="5"/>
      <c r="F902" s="9"/>
    </row>
    <row r="903" spans="2:6" x14ac:dyDescent="0.25">
      <c r="B903" s="5"/>
      <c r="F903" s="9"/>
    </row>
    <row r="904" spans="2:6" x14ac:dyDescent="0.25">
      <c r="B904" s="5"/>
      <c r="F904" s="9"/>
    </row>
    <row r="905" spans="2:6" x14ac:dyDescent="0.25">
      <c r="B905" s="5"/>
      <c r="F905" s="9"/>
    </row>
    <row r="906" spans="2:6" x14ac:dyDescent="0.25">
      <c r="B906" s="5"/>
      <c r="F906" s="9"/>
    </row>
    <row r="907" spans="2:6" x14ac:dyDescent="0.25">
      <c r="B907" s="5"/>
      <c r="F907" s="9"/>
    </row>
    <row r="908" spans="2:6" x14ac:dyDescent="0.25">
      <c r="B908" s="5"/>
      <c r="F908" s="9"/>
    </row>
    <row r="909" spans="2:6" x14ac:dyDescent="0.25">
      <c r="B909" s="5"/>
      <c r="F909" s="9"/>
    </row>
    <row r="910" spans="2:6" x14ac:dyDescent="0.25">
      <c r="B910" s="5"/>
      <c r="F910" s="9"/>
    </row>
    <row r="911" spans="2:6" x14ac:dyDescent="0.25">
      <c r="B911" s="5"/>
      <c r="F911" s="9"/>
    </row>
    <row r="912" spans="2:6" x14ac:dyDescent="0.25">
      <c r="B912" s="5"/>
      <c r="F912" s="9"/>
    </row>
    <row r="913" spans="2:6" x14ac:dyDescent="0.25">
      <c r="B913" s="5"/>
      <c r="F913" s="9"/>
    </row>
    <row r="914" spans="2:6" x14ac:dyDescent="0.25">
      <c r="B914" s="5"/>
      <c r="F914" s="9"/>
    </row>
    <row r="915" spans="2:6" x14ac:dyDescent="0.25">
      <c r="B915" s="5"/>
      <c r="F915" s="9"/>
    </row>
    <row r="916" spans="2:6" x14ac:dyDescent="0.25">
      <c r="B916" s="5"/>
      <c r="F916" s="9"/>
    </row>
    <row r="917" spans="2:6" x14ac:dyDescent="0.25">
      <c r="B917" s="5"/>
      <c r="F917" s="9"/>
    </row>
    <row r="918" spans="2:6" x14ac:dyDescent="0.25">
      <c r="B918" s="5"/>
      <c r="F918" s="9"/>
    </row>
    <row r="919" spans="2:6" x14ac:dyDescent="0.25">
      <c r="B919" s="5"/>
      <c r="F919" s="9"/>
    </row>
    <row r="920" spans="2:6" x14ac:dyDescent="0.25">
      <c r="B920" s="5"/>
      <c r="F920" s="9"/>
    </row>
    <row r="921" spans="2:6" x14ac:dyDescent="0.25">
      <c r="B921" s="5"/>
      <c r="F921" s="9"/>
    </row>
    <row r="922" spans="2:6" x14ac:dyDescent="0.25">
      <c r="B922" s="5"/>
      <c r="F922" s="9"/>
    </row>
    <row r="923" spans="2:6" x14ac:dyDescent="0.25">
      <c r="B923" s="5"/>
      <c r="F923" s="9"/>
    </row>
    <row r="924" spans="2:6" x14ac:dyDescent="0.25">
      <c r="B924" s="5"/>
      <c r="F924" s="9"/>
    </row>
    <row r="925" spans="2:6" x14ac:dyDescent="0.25">
      <c r="B925" s="5"/>
      <c r="F925" s="9"/>
    </row>
    <row r="926" spans="2:6" x14ac:dyDescent="0.25">
      <c r="B926" s="5"/>
      <c r="F926" s="9"/>
    </row>
    <row r="927" spans="2:6" x14ac:dyDescent="0.25">
      <c r="B927" s="5"/>
      <c r="F927" s="9"/>
    </row>
    <row r="928" spans="2:6" x14ac:dyDescent="0.25">
      <c r="B928" s="5"/>
      <c r="F928" s="9"/>
    </row>
    <row r="929" spans="2:6" x14ac:dyDescent="0.25">
      <c r="B929" s="5"/>
      <c r="F929" s="9"/>
    </row>
    <row r="930" spans="2:6" x14ac:dyDescent="0.25">
      <c r="B930" s="5"/>
      <c r="F930" s="9"/>
    </row>
    <row r="931" spans="2:6" x14ac:dyDescent="0.25">
      <c r="B931" s="5"/>
      <c r="F931" s="9"/>
    </row>
    <row r="932" spans="2:6" x14ac:dyDescent="0.25">
      <c r="B932" s="5"/>
      <c r="F932" s="9"/>
    </row>
    <row r="933" spans="2:6" x14ac:dyDescent="0.25">
      <c r="B933" s="5"/>
      <c r="F933" s="9"/>
    </row>
    <row r="934" spans="2:6" x14ac:dyDescent="0.25">
      <c r="B934" s="5"/>
      <c r="F934" s="9"/>
    </row>
    <row r="935" spans="2:6" x14ac:dyDescent="0.25">
      <c r="B935" s="5"/>
      <c r="F935" s="9"/>
    </row>
    <row r="936" spans="2:6" x14ac:dyDescent="0.25">
      <c r="B936" s="5"/>
      <c r="F936" s="9"/>
    </row>
    <row r="937" spans="2:6" x14ac:dyDescent="0.25">
      <c r="B937" s="5"/>
      <c r="F937" s="9"/>
    </row>
    <row r="938" spans="2:6" x14ac:dyDescent="0.25">
      <c r="B938" s="5"/>
      <c r="F938" s="9"/>
    </row>
    <row r="939" spans="2:6" x14ac:dyDescent="0.25">
      <c r="B939" s="5"/>
      <c r="F939" s="9"/>
    </row>
    <row r="940" spans="2:6" x14ac:dyDescent="0.25">
      <c r="B940" s="5"/>
      <c r="F940" s="9"/>
    </row>
    <row r="941" spans="2:6" x14ac:dyDescent="0.25">
      <c r="B941" s="5"/>
      <c r="F941" s="9"/>
    </row>
    <row r="942" spans="2:6" x14ac:dyDescent="0.25">
      <c r="B942" s="5"/>
      <c r="F942" s="9"/>
    </row>
    <row r="943" spans="2:6" x14ac:dyDescent="0.25">
      <c r="B943" s="5"/>
      <c r="F943" s="9"/>
    </row>
    <row r="944" spans="2:6" x14ac:dyDescent="0.25">
      <c r="B944" s="5"/>
      <c r="F944" s="9"/>
    </row>
    <row r="945" spans="2:6" x14ac:dyDescent="0.25">
      <c r="B945" s="5"/>
      <c r="F945" s="9"/>
    </row>
    <row r="946" spans="2:6" x14ac:dyDescent="0.25">
      <c r="B946" s="5"/>
      <c r="F946" s="9"/>
    </row>
    <row r="947" spans="2:6" x14ac:dyDescent="0.25">
      <c r="B947" s="5"/>
      <c r="F947" s="9"/>
    </row>
    <row r="948" spans="2:6" x14ac:dyDescent="0.25">
      <c r="B948" s="5"/>
      <c r="F948" s="9"/>
    </row>
    <row r="949" spans="2:6" x14ac:dyDescent="0.25">
      <c r="B949" s="5"/>
      <c r="F949" s="9"/>
    </row>
    <row r="950" spans="2:6" x14ac:dyDescent="0.25">
      <c r="B950" s="5"/>
      <c r="F950" s="9"/>
    </row>
    <row r="951" spans="2:6" x14ac:dyDescent="0.25">
      <c r="B951" s="5"/>
      <c r="F951" s="9"/>
    </row>
    <row r="952" spans="2:6" x14ac:dyDescent="0.25">
      <c r="B952" s="5"/>
      <c r="F952" s="9"/>
    </row>
    <row r="953" spans="2:6" x14ac:dyDescent="0.25">
      <c r="B953" s="5"/>
      <c r="F953" s="9"/>
    </row>
    <row r="954" spans="2:6" x14ac:dyDescent="0.25">
      <c r="B954" s="5"/>
      <c r="F954" s="9"/>
    </row>
    <row r="955" spans="2:6" x14ac:dyDescent="0.25">
      <c r="B955" s="5"/>
      <c r="F955" s="9"/>
    </row>
    <row r="956" spans="2:6" x14ac:dyDescent="0.25">
      <c r="B956" s="5"/>
      <c r="F956" s="9"/>
    </row>
    <row r="957" spans="2:6" x14ac:dyDescent="0.25">
      <c r="B957" s="5"/>
      <c r="F957" s="9"/>
    </row>
    <row r="958" spans="2:6" x14ac:dyDescent="0.25">
      <c r="B958" s="5"/>
      <c r="F958" s="9"/>
    </row>
    <row r="959" spans="2:6" x14ac:dyDescent="0.25">
      <c r="B959" s="5"/>
      <c r="F959" s="9"/>
    </row>
    <row r="960" spans="2:6" x14ac:dyDescent="0.25">
      <c r="B960" s="5"/>
      <c r="F960" s="9"/>
    </row>
    <row r="961" spans="2:6" x14ac:dyDescent="0.25">
      <c r="B961" s="5"/>
      <c r="F961" s="9"/>
    </row>
    <row r="962" spans="2:6" x14ac:dyDescent="0.25">
      <c r="B962" s="5"/>
      <c r="F962" s="9"/>
    </row>
    <row r="963" spans="2:6" x14ac:dyDescent="0.25">
      <c r="B963" s="5"/>
      <c r="F963" s="9"/>
    </row>
    <row r="964" spans="2:6" x14ac:dyDescent="0.25">
      <c r="B964" s="5"/>
      <c r="F964" s="9"/>
    </row>
    <row r="965" spans="2:6" x14ac:dyDescent="0.25">
      <c r="B965" s="5"/>
      <c r="F965" s="9"/>
    </row>
    <row r="966" spans="2:6" x14ac:dyDescent="0.25">
      <c r="B966" s="5"/>
      <c r="F966" s="9"/>
    </row>
    <row r="967" spans="2:6" x14ac:dyDescent="0.25">
      <c r="B967" s="5"/>
      <c r="F967" s="9"/>
    </row>
    <row r="968" spans="2:6" x14ac:dyDescent="0.25">
      <c r="B968" s="5"/>
      <c r="F968" s="9"/>
    </row>
    <row r="969" spans="2:6" x14ac:dyDescent="0.25">
      <c r="B969" s="5"/>
      <c r="F969" s="9"/>
    </row>
    <row r="970" spans="2:6" x14ac:dyDescent="0.25">
      <c r="B970" s="5"/>
      <c r="F970" s="9"/>
    </row>
    <row r="971" spans="2:6" x14ac:dyDescent="0.25">
      <c r="B971" s="5"/>
      <c r="F971" s="9"/>
    </row>
    <row r="972" spans="2:6" x14ac:dyDescent="0.25">
      <c r="B972" s="5"/>
      <c r="F972" s="9"/>
    </row>
    <row r="973" spans="2:6" x14ac:dyDescent="0.25">
      <c r="B973" s="5"/>
      <c r="F973" s="9"/>
    </row>
    <row r="974" spans="2:6" x14ac:dyDescent="0.25">
      <c r="B974" s="5"/>
      <c r="F974" s="9"/>
    </row>
    <row r="975" spans="2:6" x14ac:dyDescent="0.25">
      <c r="B975" s="5"/>
      <c r="F975" s="9"/>
    </row>
    <row r="976" spans="2:6" x14ac:dyDescent="0.25">
      <c r="B976" s="5"/>
      <c r="F976" s="9"/>
    </row>
    <row r="977" spans="2:6" x14ac:dyDescent="0.25">
      <c r="B977" s="5"/>
      <c r="F977" s="9"/>
    </row>
    <row r="978" spans="2:6" x14ac:dyDescent="0.25">
      <c r="B978" s="5"/>
      <c r="F978" s="9"/>
    </row>
    <row r="979" spans="2:6" x14ac:dyDescent="0.25">
      <c r="B979" s="5"/>
      <c r="F979" s="9"/>
    </row>
    <row r="980" spans="2:6" x14ac:dyDescent="0.25">
      <c r="B980" s="5"/>
      <c r="F980" s="9"/>
    </row>
    <row r="981" spans="2:6" x14ac:dyDescent="0.25">
      <c r="B981" s="5"/>
      <c r="F981" s="9"/>
    </row>
    <row r="982" spans="2:6" x14ac:dyDescent="0.25">
      <c r="B982" s="5"/>
      <c r="F982" s="9"/>
    </row>
    <row r="983" spans="2:6" x14ac:dyDescent="0.25">
      <c r="B983" s="5"/>
      <c r="F983" s="9"/>
    </row>
    <row r="984" spans="2:6" x14ac:dyDescent="0.25">
      <c r="B984" s="5"/>
      <c r="F984" s="9"/>
    </row>
    <row r="985" spans="2:6" x14ac:dyDescent="0.25">
      <c r="B985" s="5"/>
      <c r="F985" s="9"/>
    </row>
    <row r="986" spans="2:6" x14ac:dyDescent="0.25">
      <c r="B986" s="5"/>
      <c r="F986" s="9"/>
    </row>
    <row r="987" spans="2:6" x14ac:dyDescent="0.25">
      <c r="B987" s="5"/>
      <c r="F987" s="9"/>
    </row>
    <row r="988" spans="2:6" x14ac:dyDescent="0.25">
      <c r="B988" s="5"/>
      <c r="F988" s="9"/>
    </row>
    <row r="989" spans="2:6" x14ac:dyDescent="0.25">
      <c r="B989" s="5"/>
      <c r="F989" s="9"/>
    </row>
    <row r="990" spans="2:6" x14ac:dyDescent="0.25">
      <c r="B990" s="5"/>
      <c r="F990" s="9"/>
    </row>
    <row r="991" spans="2:6" x14ac:dyDescent="0.25">
      <c r="B991" s="5"/>
      <c r="F991" s="9"/>
    </row>
    <row r="992" spans="2:6" x14ac:dyDescent="0.25">
      <c r="B992" s="5"/>
      <c r="F992" s="9"/>
    </row>
    <row r="993" spans="2:6" x14ac:dyDescent="0.25">
      <c r="B993" s="5"/>
      <c r="F993" s="9"/>
    </row>
    <row r="994" spans="2:6" x14ac:dyDescent="0.25">
      <c r="B994" s="5"/>
      <c r="F994" s="9"/>
    </row>
    <row r="995" spans="2:6" x14ac:dyDescent="0.25">
      <c r="B995" s="5"/>
      <c r="F995" s="9"/>
    </row>
    <row r="996" spans="2:6" x14ac:dyDescent="0.25">
      <c r="B996" s="5"/>
      <c r="F996" s="9"/>
    </row>
    <row r="997" spans="2:6" x14ac:dyDescent="0.25">
      <c r="B997" s="5"/>
      <c r="F997" s="9"/>
    </row>
    <row r="998" spans="2:6" x14ac:dyDescent="0.25">
      <c r="B998" s="5"/>
      <c r="F998" s="9"/>
    </row>
    <row r="999" spans="2:6" x14ac:dyDescent="0.25">
      <c r="B999" s="5"/>
      <c r="F999" s="9"/>
    </row>
    <row r="1000" spans="2:6" x14ac:dyDescent="0.25">
      <c r="B1000" s="5"/>
      <c r="F1000" s="9"/>
    </row>
    <row r="1001" spans="2:6" x14ac:dyDescent="0.25">
      <c r="B1001" s="5"/>
      <c r="F1001" s="9"/>
    </row>
    <row r="1002" spans="2:6" x14ac:dyDescent="0.25">
      <c r="B1002" s="5"/>
      <c r="F1002" s="9"/>
    </row>
    <row r="1003" spans="2:6" x14ac:dyDescent="0.25">
      <c r="B1003" s="5"/>
      <c r="F1003" s="9"/>
    </row>
    <row r="1004" spans="2:6" x14ac:dyDescent="0.25">
      <c r="B1004" s="5"/>
      <c r="F1004" s="9"/>
    </row>
    <row r="1005" spans="2:6" x14ac:dyDescent="0.25">
      <c r="B1005" s="5"/>
      <c r="F1005" s="9"/>
    </row>
    <row r="1006" spans="2:6" x14ac:dyDescent="0.25">
      <c r="B1006" s="5"/>
      <c r="F1006" s="9"/>
    </row>
    <row r="1007" spans="2:6" x14ac:dyDescent="0.25">
      <c r="B1007" s="5"/>
      <c r="F1007" s="9"/>
    </row>
    <row r="1008" spans="2:6" x14ac:dyDescent="0.25">
      <c r="B1008" s="5"/>
      <c r="F1008" s="9"/>
    </row>
    <row r="1009" spans="2:6" x14ac:dyDescent="0.25">
      <c r="B1009" s="5"/>
      <c r="F1009" s="9"/>
    </row>
    <row r="1010" spans="2:6" x14ac:dyDescent="0.25">
      <c r="B1010" s="5"/>
      <c r="F1010" s="9"/>
    </row>
    <row r="1011" spans="2:6" x14ac:dyDescent="0.25">
      <c r="B1011" s="5"/>
      <c r="F1011" s="9"/>
    </row>
    <row r="1012" spans="2:6" x14ac:dyDescent="0.25">
      <c r="B1012" s="5"/>
      <c r="F1012" s="9"/>
    </row>
    <row r="1013" spans="2:6" x14ac:dyDescent="0.25">
      <c r="B1013" s="5"/>
      <c r="F1013" s="9"/>
    </row>
    <row r="1014" spans="2:6" x14ac:dyDescent="0.25">
      <c r="B1014" s="5"/>
      <c r="F1014" s="9"/>
    </row>
    <row r="1015" spans="2:6" x14ac:dyDescent="0.25">
      <c r="B1015" s="5"/>
      <c r="F1015" s="9"/>
    </row>
    <row r="1016" spans="2:6" x14ac:dyDescent="0.25">
      <c r="B1016" s="5"/>
      <c r="F1016" s="9"/>
    </row>
    <row r="1017" spans="2:6" x14ac:dyDescent="0.25">
      <c r="B1017" s="5"/>
      <c r="F1017" s="9"/>
    </row>
    <row r="1018" spans="2:6" x14ac:dyDescent="0.25">
      <c r="B1018" s="5"/>
      <c r="F1018" s="9"/>
    </row>
    <row r="1019" spans="2:6" x14ac:dyDescent="0.25">
      <c r="B1019" s="5"/>
      <c r="F1019" s="9"/>
    </row>
    <row r="1020" spans="2:6" x14ac:dyDescent="0.25">
      <c r="B1020" s="5"/>
      <c r="F1020" s="9"/>
    </row>
    <row r="1021" spans="2:6" x14ac:dyDescent="0.25">
      <c r="B1021" s="5"/>
      <c r="F1021" s="9"/>
    </row>
    <row r="1022" spans="2:6" x14ac:dyDescent="0.25">
      <c r="B1022" s="5"/>
      <c r="F1022" s="9"/>
    </row>
    <row r="1023" spans="2:6" x14ac:dyDescent="0.25">
      <c r="B1023" s="5"/>
      <c r="F1023" s="9"/>
    </row>
    <row r="1024" spans="2:6" x14ac:dyDescent="0.25">
      <c r="B1024" s="5"/>
      <c r="F1024" s="9"/>
    </row>
    <row r="1025" spans="2:6" x14ac:dyDescent="0.25">
      <c r="B1025" s="5"/>
      <c r="F1025" s="9"/>
    </row>
    <row r="1026" spans="2:6" x14ac:dyDescent="0.25">
      <c r="B1026" s="5"/>
      <c r="F1026" s="9"/>
    </row>
    <row r="1027" spans="2:6" x14ac:dyDescent="0.25">
      <c r="B1027" s="5"/>
      <c r="F1027" s="9"/>
    </row>
    <row r="1028" spans="2:6" x14ac:dyDescent="0.25">
      <c r="B1028" s="5"/>
      <c r="F1028" s="9"/>
    </row>
    <row r="1029" spans="2:6" x14ac:dyDescent="0.25">
      <c r="B1029" s="5"/>
      <c r="F1029" s="9"/>
    </row>
    <row r="1030" spans="2:6" x14ac:dyDescent="0.25">
      <c r="B1030" s="5"/>
      <c r="F1030" s="9"/>
    </row>
    <row r="1031" spans="2:6" x14ac:dyDescent="0.25">
      <c r="B1031" s="5"/>
      <c r="F1031" s="9"/>
    </row>
    <row r="1032" spans="2:6" x14ac:dyDescent="0.25">
      <c r="B1032" s="5"/>
      <c r="F1032" s="9"/>
    </row>
    <row r="1033" spans="2:6" x14ac:dyDescent="0.25">
      <c r="B1033" s="5"/>
      <c r="F1033" s="9"/>
    </row>
    <row r="1034" spans="2:6" x14ac:dyDescent="0.25">
      <c r="B1034" s="5"/>
      <c r="F1034" s="9"/>
    </row>
    <row r="1035" spans="2:6" x14ac:dyDescent="0.25">
      <c r="B1035" s="5"/>
      <c r="F1035" s="9"/>
    </row>
    <row r="1036" spans="2:6" x14ac:dyDescent="0.25">
      <c r="B1036" s="5"/>
      <c r="F1036" s="9"/>
    </row>
    <row r="1037" spans="2:6" x14ac:dyDescent="0.25">
      <c r="B1037" s="5"/>
      <c r="F1037" s="9"/>
    </row>
    <row r="1038" spans="2:6" x14ac:dyDescent="0.25">
      <c r="B1038" s="5"/>
      <c r="F1038" s="9"/>
    </row>
    <row r="1039" spans="2:6" x14ac:dyDescent="0.25">
      <c r="B1039" s="5"/>
      <c r="F1039" s="9"/>
    </row>
    <row r="1040" spans="2:6" x14ac:dyDescent="0.25">
      <c r="B1040" s="5"/>
      <c r="F1040" s="9"/>
    </row>
    <row r="1041" spans="2:6" x14ac:dyDescent="0.25">
      <c r="B1041" s="5"/>
      <c r="F1041" s="9"/>
    </row>
    <row r="1042" spans="2:6" x14ac:dyDescent="0.25">
      <c r="B1042" s="5"/>
      <c r="F1042" s="9"/>
    </row>
    <row r="1043" spans="2:6" x14ac:dyDescent="0.25">
      <c r="B1043" s="5"/>
      <c r="F1043" s="9"/>
    </row>
    <row r="1044" spans="2:6" x14ac:dyDescent="0.25">
      <c r="B1044" s="5"/>
      <c r="F1044" s="9"/>
    </row>
    <row r="1045" spans="2:6" x14ac:dyDescent="0.25">
      <c r="B1045" s="5"/>
      <c r="F1045" s="9"/>
    </row>
    <row r="1046" spans="2:6" x14ac:dyDescent="0.25">
      <c r="B1046" s="5"/>
      <c r="F1046" s="9"/>
    </row>
    <row r="1047" spans="2:6" x14ac:dyDescent="0.25">
      <c r="B1047" s="5"/>
      <c r="F1047" s="9"/>
    </row>
    <row r="1048" spans="2:6" x14ac:dyDescent="0.25">
      <c r="B1048" s="5"/>
      <c r="F1048" s="9"/>
    </row>
    <row r="1049" spans="2:6" x14ac:dyDescent="0.25">
      <c r="B1049" s="5"/>
      <c r="F1049" s="9"/>
    </row>
    <row r="1050" spans="2:6" x14ac:dyDescent="0.25">
      <c r="B1050" s="5"/>
      <c r="F1050" s="9"/>
    </row>
    <row r="1051" spans="2:6" x14ac:dyDescent="0.25">
      <c r="B1051" s="5"/>
      <c r="F1051" s="9"/>
    </row>
    <row r="1052" spans="2:6" x14ac:dyDescent="0.25">
      <c r="B1052" s="5"/>
      <c r="F1052" s="9"/>
    </row>
    <row r="1053" spans="2:6" x14ac:dyDescent="0.25">
      <c r="B1053" s="5"/>
      <c r="F1053" s="9"/>
    </row>
    <row r="1054" spans="2:6" x14ac:dyDescent="0.25">
      <c r="B1054" s="5"/>
      <c r="F1054" s="9"/>
    </row>
    <row r="1055" spans="2:6" x14ac:dyDescent="0.25">
      <c r="B1055" s="5"/>
      <c r="F1055" s="9"/>
    </row>
    <row r="1056" spans="2:6" x14ac:dyDescent="0.25">
      <c r="B1056" s="5"/>
      <c r="F1056" s="9"/>
    </row>
    <row r="1057" spans="2:6" x14ac:dyDescent="0.25">
      <c r="B1057" s="5"/>
      <c r="F1057" s="9"/>
    </row>
    <row r="1058" spans="2:6" x14ac:dyDescent="0.25">
      <c r="B1058" s="5"/>
      <c r="F1058" s="9"/>
    </row>
    <row r="1059" spans="2:6" x14ac:dyDescent="0.25">
      <c r="B1059" s="5"/>
      <c r="F1059" s="9"/>
    </row>
    <row r="1060" spans="2:6" x14ac:dyDescent="0.25">
      <c r="B1060" s="5"/>
      <c r="F1060" s="9"/>
    </row>
    <row r="1061" spans="2:6" x14ac:dyDescent="0.25">
      <c r="B1061" s="5"/>
      <c r="F1061" s="9"/>
    </row>
    <row r="1062" spans="2:6" x14ac:dyDescent="0.25">
      <c r="B1062" s="5"/>
      <c r="F1062" s="9"/>
    </row>
    <row r="1063" spans="2:6" x14ac:dyDescent="0.25">
      <c r="B1063" s="5"/>
      <c r="F1063" s="9"/>
    </row>
    <row r="1064" spans="2:6" x14ac:dyDescent="0.25">
      <c r="B1064" s="5"/>
      <c r="F1064" s="9"/>
    </row>
    <row r="1065" spans="2:6" x14ac:dyDescent="0.25">
      <c r="B1065" s="5"/>
      <c r="F1065" s="9"/>
    </row>
    <row r="1066" spans="2:6" x14ac:dyDescent="0.25">
      <c r="B1066" s="5"/>
      <c r="F1066" s="9"/>
    </row>
    <row r="1067" spans="2:6" x14ac:dyDescent="0.25">
      <c r="B1067" s="5"/>
      <c r="F1067" s="9"/>
    </row>
    <row r="1068" spans="2:6" x14ac:dyDescent="0.25">
      <c r="B1068" s="5"/>
      <c r="F1068" s="9"/>
    </row>
    <row r="1069" spans="2:6" x14ac:dyDescent="0.25">
      <c r="B1069" s="5"/>
      <c r="F1069" s="9"/>
    </row>
    <row r="1070" spans="2:6" x14ac:dyDescent="0.25">
      <c r="B1070" s="5"/>
      <c r="F1070" s="9"/>
    </row>
    <row r="1071" spans="2:6" x14ac:dyDescent="0.25">
      <c r="B1071" s="5"/>
      <c r="F1071" s="9"/>
    </row>
    <row r="1072" spans="2:6" x14ac:dyDescent="0.25">
      <c r="B1072" s="5"/>
      <c r="F1072" s="9"/>
    </row>
    <row r="1073" spans="2:6" x14ac:dyDescent="0.25">
      <c r="B1073" s="5"/>
      <c r="F1073" s="9"/>
    </row>
    <row r="1074" spans="2:6" x14ac:dyDescent="0.25">
      <c r="B1074" s="5"/>
      <c r="F1074" s="9"/>
    </row>
    <row r="1075" spans="2:6" x14ac:dyDescent="0.25">
      <c r="B1075" s="5"/>
      <c r="F1075" s="9"/>
    </row>
    <row r="1076" spans="2:6" x14ac:dyDescent="0.25">
      <c r="B1076" s="5"/>
      <c r="F1076" s="9"/>
    </row>
    <row r="1077" spans="2:6" x14ac:dyDescent="0.25">
      <c r="B1077" s="5"/>
      <c r="F1077" s="9"/>
    </row>
    <row r="1078" spans="2:6" x14ac:dyDescent="0.25">
      <c r="B1078" s="5"/>
      <c r="F1078" s="9"/>
    </row>
    <row r="1079" spans="2:6" x14ac:dyDescent="0.25">
      <c r="B1079" s="5"/>
      <c r="F1079" s="9"/>
    </row>
    <row r="1080" spans="2:6" x14ac:dyDescent="0.25">
      <c r="B1080" s="5"/>
      <c r="F1080" s="9"/>
    </row>
    <row r="1081" spans="2:6" x14ac:dyDescent="0.25">
      <c r="B1081" s="5"/>
      <c r="F1081" s="9"/>
    </row>
    <row r="1082" spans="2:6" x14ac:dyDescent="0.25">
      <c r="B1082" s="5"/>
      <c r="F1082" s="9"/>
    </row>
    <row r="1083" spans="2:6" x14ac:dyDescent="0.25">
      <c r="B1083" s="5"/>
      <c r="F1083" s="9"/>
    </row>
    <row r="1084" spans="2:6" x14ac:dyDescent="0.25">
      <c r="B1084" s="5"/>
      <c r="F1084" s="9"/>
    </row>
    <row r="1085" spans="2:6" x14ac:dyDescent="0.25">
      <c r="B1085" s="5"/>
      <c r="F1085" s="9"/>
    </row>
    <row r="1086" spans="2:6" x14ac:dyDescent="0.25">
      <c r="B1086" s="5"/>
      <c r="F1086" s="9"/>
    </row>
    <row r="1087" spans="2:6" x14ac:dyDescent="0.25">
      <c r="B1087" s="5"/>
      <c r="F1087" s="9"/>
    </row>
    <row r="1088" spans="2:6" x14ac:dyDescent="0.25">
      <c r="B1088" s="5"/>
      <c r="F1088" s="9"/>
    </row>
    <row r="1089" spans="2:6" x14ac:dyDescent="0.25">
      <c r="B1089" s="5"/>
      <c r="F1089" s="9"/>
    </row>
    <row r="1090" spans="2:6" x14ac:dyDescent="0.25">
      <c r="B1090" s="5"/>
      <c r="F1090" s="9"/>
    </row>
    <row r="1091" spans="2:6" x14ac:dyDescent="0.25">
      <c r="B1091" s="5"/>
      <c r="F1091" s="9"/>
    </row>
    <row r="1092" spans="2:6" x14ac:dyDescent="0.25">
      <c r="B1092" s="5"/>
      <c r="F1092" s="9"/>
    </row>
    <row r="1093" spans="2:6" x14ac:dyDescent="0.25">
      <c r="B1093" s="5"/>
      <c r="F1093" s="9"/>
    </row>
    <row r="1094" spans="2:6" x14ac:dyDescent="0.25">
      <c r="B1094" s="5"/>
      <c r="F1094" s="9"/>
    </row>
    <row r="1095" spans="2:6" x14ac:dyDescent="0.25">
      <c r="B1095" s="5"/>
      <c r="F1095" s="9"/>
    </row>
    <row r="1096" spans="2:6" x14ac:dyDescent="0.25">
      <c r="B1096" s="5"/>
      <c r="F1096" s="9"/>
    </row>
    <row r="1097" spans="2:6" x14ac:dyDescent="0.25">
      <c r="B1097" s="5"/>
      <c r="F1097" s="9"/>
    </row>
    <row r="1098" spans="2:6" x14ac:dyDescent="0.25">
      <c r="B1098" s="5"/>
      <c r="F1098" s="9"/>
    </row>
    <row r="1099" spans="2:6" x14ac:dyDescent="0.25">
      <c r="B1099" s="5"/>
      <c r="F1099" s="9"/>
    </row>
    <row r="1100" spans="2:6" x14ac:dyDescent="0.25">
      <c r="B1100" s="5"/>
      <c r="F1100" s="9"/>
    </row>
    <row r="1101" spans="2:6" x14ac:dyDescent="0.25">
      <c r="B1101" s="5"/>
      <c r="F1101" s="9"/>
    </row>
    <row r="1102" spans="2:6" x14ac:dyDescent="0.25">
      <c r="B1102" s="5"/>
      <c r="F1102" s="9"/>
    </row>
    <row r="1103" spans="2:6" x14ac:dyDescent="0.25">
      <c r="B1103" s="5"/>
      <c r="F1103" s="9"/>
    </row>
    <row r="1104" spans="2:6" x14ac:dyDescent="0.25">
      <c r="B1104" s="5"/>
      <c r="F1104" s="9"/>
    </row>
    <row r="1105" spans="2:6" x14ac:dyDescent="0.25">
      <c r="B1105" s="5"/>
      <c r="F1105" s="9"/>
    </row>
    <row r="1106" spans="2:6" x14ac:dyDescent="0.25">
      <c r="B1106" s="5"/>
      <c r="F1106" s="9"/>
    </row>
    <row r="1107" spans="2:6" x14ac:dyDescent="0.25">
      <c r="B1107" s="5"/>
      <c r="F1107" s="9"/>
    </row>
    <row r="1108" spans="2:6" x14ac:dyDescent="0.25">
      <c r="B1108" s="5"/>
      <c r="F1108" s="9"/>
    </row>
    <row r="1109" spans="2:6" x14ac:dyDescent="0.25">
      <c r="B1109" s="5"/>
      <c r="F1109" s="9"/>
    </row>
    <row r="1110" spans="2:6" x14ac:dyDescent="0.25">
      <c r="B1110" s="5"/>
      <c r="F1110" s="9"/>
    </row>
    <row r="1111" spans="2:6" x14ac:dyDescent="0.25">
      <c r="B1111" s="5"/>
      <c r="F1111" s="9"/>
    </row>
    <row r="1112" spans="2:6" x14ac:dyDescent="0.25">
      <c r="B1112" s="5"/>
      <c r="F1112" s="9"/>
    </row>
    <row r="1113" spans="2:6" x14ac:dyDescent="0.25">
      <c r="B1113" s="5"/>
      <c r="F1113" s="9"/>
    </row>
    <row r="1114" spans="2:6" x14ac:dyDescent="0.25">
      <c r="B1114" s="5"/>
      <c r="F1114" s="9"/>
    </row>
    <row r="1115" spans="2:6" x14ac:dyDescent="0.25">
      <c r="B1115" s="5"/>
      <c r="F1115" s="9"/>
    </row>
    <row r="1116" spans="2:6" x14ac:dyDescent="0.25">
      <c r="B1116" s="5"/>
      <c r="F1116" s="9"/>
    </row>
    <row r="1117" spans="2:6" x14ac:dyDescent="0.25">
      <c r="B1117" s="5"/>
      <c r="F1117" s="9"/>
    </row>
    <row r="1118" spans="2:6" x14ac:dyDescent="0.25">
      <c r="B1118" s="5"/>
      <c r="F1118" s="9"/>
    </row>
    <row r="1119" spans="2:6" x14ac:dyDescent="0.25">
      <c r="B1119" s="5"/>
      <c r="F1119" s="9"/>
    </row>
    <row r="1120" spans="2:6" x14ac:dyDescent="0.25">
      <c r="B1120" s="5"/>
      <c r="F1120" s="9"/>
    </row>
    <row r="1121" spans="2:6" x14ac:dyDescent="0.25">
      <c r="B1121" s="5"/>
      <c r="F1121" s="9"/>
    </row>
    <row r="1122" spans="2:6" x14ac:dyDescent="0.25">
      <c r="B1122" s="5"/>
      <c r="F1122" s="9"/>
    </row>
    <row r="1123" spans="2:6" x14ac:dyDescent="0.25">
      <c r="B1123" s="5"/>
      <c r="F1123" s="9"/>
    </row>
    <row r="1124" spans="2:6" x14ac:dyDescent="0.25">
      <c r="B1124" s="5"/>
      <c r="F1124" s="9"/>
    </row>
    <row r="1125" spans="2:6" x14ac:dyDescent="0.25">
      <c r="B1125" s="5"/>
      <c r="F1125" s="9"/>
    </row>
    <row r="1126" spans="2:6" x14ac:dyDescent="0.25">
      <c r="B1126" s="5"/>
      <c r="F1126" s="9"/>
    </row>
    <row r="1127" spans="2:6" x14ac:dyDescent="0.25">
      <c r="B1127" s="5"/>
      <c r="F1127" s="9"/>
    </row>
    <row r="1128" spans="2:6" x14ac:dyDescent="0.25">
      <c r="B1128" s="5"/>
      <c r="F1128" s="9"/>
    </row>
    <row r="1129" spans="2:6" x14ac:dyDescent="0.25">
      <c r="B1129" s="5"/>
      <c r="F1129" s="9"/>
    </row>
    <row r="1130" spans="2:6" x14ac:dyDescent="0.25">
      <c r="B1130" s="5"/>
      <c r="F1130" s="9"/>
    </row>
    <row r="1131" spans="2:6" x14ac:dyDescent="0.25">
      <c r="B1131" s="5"/>
      <c r="F1131" s="9"/>
    </row>
    <row r="1132" spans="2:6" x14ac:dyDescent="0.25">
      <c r="B1132" s="5"/>
      <c r="F1132" s="9"/>
    </row>
    <row r="1133" spans="2:6" x14ac:dyDescent="0.25">
      <c r="B1133" s="5"/>
      <c r="F1133" s="9"/>
    </row>
    <row r="1134" spans="2:6" x14ac:dyDescent="0.25">
      <c r="B1134" s="5"/>
      <c r="F1134" s="9"/>
    </row>
    <row r="1135" spans="2:6" x14ac:dyDescent="0.25">
      <c r="B1135" s="5"/>
      <c r="F1135" s="9"/>
    </row>
    <row r="1136" spans="2:6" x14ac:dyDescent="0.25">
      <c r="B1136" s="5"/>
      <c r="F1136" s="9"/>
    </row>
    <row r="1137" spans="2:6" x14ac:dyDescent="0.25">
      <c r="B1137" s="5"/>
      <c r="F1137" s="9"/>
    </row>
    <row r="1138" spans="2:6" x14ac:dyDescent="0.25">
      <c r="B1138" s="5"/>
      <c r="F1138" s="9"/>
    </row>
    <row r="1139" spans="2:6" x14ac:dyDescent="0.25">
      <c r="B1139" s="5"/>
      <c r="F1139" s="9"/>
    </row>
    <row r="1140" spans="2:6" x14ac:dyDescent="0.25">
      <c r="B1140" s="5"/>
      <c r="F1140" s="9"/>
    </row>
    <row r="1141" spans="2:6" x14ac:dyDescent="0.25">
      <c r="B1141" s="5"/>
      <c r="F1141" s="9"/>
    </row>
    <row r="1142" spans="2:6" x14ac:dyDescent="0.25">
      <c r="B1142" s="5"/>
      <c r="F1142" s="9"/>
    </row>
    <row r="1143" spans="2:6" x14ac:dyDescent="0.25">
      <c r="B1143" s="5"/>
      <c r="F1143" s="9"/>
    </row>
    <row r="1144" spans="2:6" x14ac:dyDescent="0.25">
      <c r="B1144" s="5"/>
      <c r="F1144" s="9"/>
    </row>
    <row r="1145" spans="2:6" x14ac:dyDescent="0.25">
      <c r="B1145" s="5"/>
      <c r="F1145" s="9"/>
    </row>
    <row r="1146" spans="2:6" x14ac:dyDescent="0.25">
      <c r="B1146" s="5"/>
      <c r="F1146" s="9"/>
    </row>
    <row r="1147" spans="2:6" x14ac:dyDescent="0.25">
      <c r="B1147" s="5"/>
      <c r="F1147" s="9"/>
    </row>
    <row r="1148" spans="2:6" x14ac:dyDescent="0.25">
      <c r="B1148" s="5"/>
      <c r="F1148" s="9"/>
    </row>
    <row r="1149" spans="2:6" x14ac:dyDescent="0.25">
      <c r="B1149" s="5"/>
      <c r="F1149" s="9"/>
    </row>
    <row r="1150" spans="2:6" x14ac:dyDescent="0.25">
      <c r="B1150" s="5"/>
      <c r="F1150" s="9"/>
    </row>
    <row r="1151" spans="2:6" x14ac:dyDescent="0.25">
      <c r="B1151" s="5"/>
      <c r="F1151" s="9"/>
    </row>
    <row r="1152" spans="2:6" x14ac:dyDescent="0.25">
      <c r="B1152" s="5"/>
      <c r="F1152" s="9"/>
    </row>
    <row r="1153" spans="2:6" x14ac:dyDescent="0.25">
      <c r="B1153" s="5"/>
      <c r="F1153" s="9"/>
    </row>
    <row r="1154" spans="2:6" x14ac:dyDescent="0.25">
      <c r="B1154" s="5"/>
      <c r="F1154" s="9"/>
    </row>
    <row r="1155" spans="2:6" x14ac:dyDescent="0.25">
      <c r="B1155" s="5"/>
      <c r="F1155" s="9"/>
    </row>
    <row r="1156" spans="2:6" x14ac:dyDescent="0.25">
      <c r="B1156" s="5"/>
      <c r="F1156" s="9"/>
    </row>
    <row r="1157" spans="2:6" x14ac:dyDescent="0.25">
      <c r="B1157" s="5"/>
      <c r="F1157" s="9"/>
    </row>
    <row r="1158" spans="2:6" x14ac:dyDescent="0.25">
      <c r="B1158" s="5"/>
      <c r="F1158" s="9"/>
    </row>
    <row r="1159" spans="2:6" x14ac:dyDescent="0.25">
      <c r="B1159" s="5"/>
      <c r="F1159" s="9"/>
    </row>
    <row r="1160" spans="2:6" x14ac:dyDescent="0.25">
      <c r="B1160" s="5"/>
      <c r="F1160" s="9"/>
    </row>
    <row r="1161" spans="2:6" x14ac:dyDescent="0.25">
      <c r="B1161" s="5"/>
      <c r="F1161" s="9"/>
    </row>
    <row r="1162" spans="2:6" x14ac:dyDescent="0.25">
      <c r="B1162" s="5"/>
      <c r="F1162" s="9"/>
    </row>
    <row r="1163" spans="2:6" x14ac:dyDescent="0.25">
      <c r="B1163" s="5"/>
      <c r="F1163" s="9"/>
    </row>
    <row r="1164" spans="2:6" x14ac:dyDescent="0.25">
      <c r="B1164" s="5"/>
      <c r="F1164" s="9"/>
    </row>
    <row r="1165" spans="2:6" x14ac:dyDescent="0.25">
      <c r="B1165" s="5"/>
      <c r="F1165" s="9"/>
    </row>
    <row r="1166" spans="2:6" x14ac:dyDescent="0.25">
      <c r="B1166" s="5"/>
      <c r="F1166" s="9"/>
    </row>
    <row r="1167" spans="2:6" x14ac:dyDescent="0.25">
      <c r="B1167" s="5"/>
      <c r="F1167" s="9"/>
    </row>
    <row r="1168" spans="2:6" x14ac:dyDescent="0.25">
      <c r="B1168" s="5"/>
      <c r="F1168" s="9"/>
    </row>
    <row r="1169" spans="2:6" x14ac:dyDescent="0.25">
      <c r="B1169" s="5"/>
      <c r="F1169" s="9"/>
    </row>
    <row r="1170" spans="2:6" x14ac:dyDescent="0.25">
      <c r="B1170" s="5"/>
      <c r="F1170" s="9"/>
    </row>
    <row r="1171" spans="2:6" x14ac:dyDescent="0.25">
      <c r="B1171" s="5"/>
      <c r="F1171" s="9"/>
    </row>
    <row r="1172" spans="2:6" x14ac:dyDescent="0.25">
      <c r="B1172" s="5"/>
      <c r="F1172" s="9"/>
    </row>
    <row r="1173" spans="2:6" x14ac:dyDescent="0.25">
      <c r="B1173" s="5"/>
      <c r="F1173" s="9"/>
    </row>
    <row r="1174" spans="2:6" x14ac:dyDescent="0.25">
      <c r="B1174" s="5"/>
      <c r="F1174" s="9"/>
    </row>
    <row r="1175" spans="2:6" x14ac:dyDescent="0.25">
      <c r="B1175" s="5"/>
      <c r="F1175" s="9"/>
    </row>
    <row r="1176" spans="2:6" x14ac:dyDescent="0.25">
      <c r="B1176" s="5"/>
      <c r="F1176" s="9"/>
    </row>
    <row r="1177" spans="2:6" x14ac:dyDescent="0.25">
      <c r="B1177" s="5"/>
      <c r="F1177" s="9"/>
    </row>
    <row r="1178" spans="2:6" x14ac:dyDescent="0.25">
      <c r="B1178" s="5"/>
      <c r="F1178" s="9"/>
    </row>
    <row r="1179" spans="2:6" x14ac:dyDescent="0.25">
      <c r="B1179" s="5"/>
      <c r="F1179" s="9"/>
    </row>
    <row r="1180" spans="2:6" x14ac:dyDescent="0.25">
      <c r="B1180" s="5"/>
      <c r="F1180" s="9"/>
    </row>
    <row r="1181" spans="2:6" x14ac:dyDescent="0.25">
      <c r="B1181" s="5"/>
      <c r="F1181" s="9"/>
    </row>
    <row r="1182" spans="2:6" x14ac:dyDescent="0.25">
      <c r="B1182" s="5"/>
      <c r="F1182" s="9"/>
    </row>
    <row r="1183" spans="2:6" x14ac:dyDescent="0.25">
      <c r="B1183" s="5"/>
      <c r="F1183" s="9"/>
    </row>
    <row r="1184" spans="2:6" x14ac:dyDescent="0.25">
      <c r="B1184" s="5"/>
      <c r="F1184" s="9"/>
    </row>
    <row r="1185" spans="2:6" x14ac:dyDescent="0.25">
      <c r="B1185" s="5"/>
      <c r="F1185" s="9"/>
    </row>
    <row r="1186" spans="2:6" x14ac:dyDescent="0.25">
      <c r="B1186" s="5"/>
      <c r="F1186" s="9"/>
    </row>
    <row r="1187" spans="2:6" x14ac:dyDescent="0.25">
      <c r="B1187" s="5"/>
      <c r="F1187" s="9"/>
    </row>
    <row r="1188" spans="2:6" x14ac:dyDescent="0.25">
      <c r="B1188" s="5"/>
      <c r="F1188" s="9"/>
    </row>
    <row r="1189" spans="2:6" x14ac:dyDescent="0.25">
      <c r="B1189" s="5"/>
      <c r="F1189" s="9"/>
    </row>
    <row r="1190" spans="2:6" x14ac:dyDescent="0.25">
      <c r="B1190" s="5"/>
      <c r="F1190" s="9"/>
    </row>
    <row r="1191" spans="2:6" x14ac:dyDescent="0.25">
      <c r="B1191" s="5"/>
      <c r="F1191" s="9"/>
    </row>
    <row r="1192" spans="2:6" x14ac:dyDescent="0.25">
      <c r="B1192" s="5"/>
      <c r="F1192" s="9"/>
    </row>
    <row r="1193" spans="2:6" x14ac:dyDescent="0.25">
      <c r="B1193" s="5"/>
      <c r="F1193" s="9"/>
    </row>
    <row r="1194" spans="2:6" x14ac:dyDescent="0.25">
      <c r="B1194" s="5"/>
      <c r="F1194" s="9"/>
    </row>
    <row r="1195" spans="2:6" x14ac:dyDescent="0.25">
      <c r="B1195" s="5"/>
      <c r="F1195" s="9"/>
    </row>
    <row r="1196" spans="2:6" x14ac:dyDescent="0.25">
      <c r="B1196" s="5"/>
      <c r="F1196" s="9"/>
    </row>
    <row r="1197" spans="2:6" x14ac:dyDescent="0.25">
      <c r="B1197" s="5"/>
      <c r="F1197" s="9"/>
    </row>
    <row r="1198" spans="2:6" x14ac:dyDescent="0.25">
      <c r="B1198" s="5"/>
      <c r="F1198" s="9"/>
    </row>
    <row r="1199" spans="2:6" x14ac:dyDescent="0.25">
      <c r="B1199" s="5"/>
      <c r="F1199" s="9"/>
    </row>
    <row r="1200" spans="2:6" x14ac:dyDescent="0.25">
      <c r="B1200" s="5"/>
      <c r="F1200" s="9"/>
    </row>
    <row r="1201" spans="2:6" x14ac:dyDescent="0.25">
      <c r="B1201" s="5"/>
      <c r="F1201" s="9"/>
    </row>
    <row r="1202" spans="2:6" x14ac:dyDescent="0.25">
      <c r="B1202" s="5"/>
      <c r="F1202" s="9"/>
    </row>
    <row r="1203" spans="2:6" x14ac:dyDescent="0.25">
      <c r="B1203" s="5"/>
      <c r="F1203" s="9"/>
    </row>
    <row r="1204" spans="2:6" x14ac:dyDescent="0.25">
      <c r="B1204" s="5"/>
      <c r="F1204" s="9"/>
    </row>
    <row r="1205" spans="2:6" x14ac:dyDescent="0.25">
      <c r="B1205" s="5"/>
      <c r="F1205" s="9"/>
    </row>
    <row r="1206" spans="2:6" x14ac:dyDescent="0.25">
      <c r="B1206" s="5"/>
      <c r="F1206" s="9"/>
    </row>
    <row r="1207" spans="2:6" x14ac:dyDescent="0.25">
      <c r="B1207" s="5"/>
      <c r="F1207" s="9"/>
    </row>
    <row r="1208" spans="2:6" x14ac:dyDescent="0.25">
      <c r="B1208" s="5"/>
      <c r="F1208" s="9"/>
    </row>
    <row r="1209" spans="2:6" x14ac:dyDescent="0.25">
      <c r="B1209" s="5"/>
      <c r="F1209" s="9"/>
    </row>
    <row r="1210" spans="2:6" x14ac:dyDescent="0.25">
      <c r="B1210" s="5"/>
      <c r="F1210" s="9"/>
    </row>
    <row r="1211" spans="2:6" x14ac:dyDescent="0.25">
      <c r="B1211" s="5"/>
      <c r="F1211" s="9"/>
    </row>
    <row r="1212" spans="2:6" x14ac:dyDescent="0.25">
      <c r="B1212" s="5"/>
      <c r="F1212" s="9"/>
    </row>
    <row r="1213" spans="2:6" x14ac:dyDescent="0.25">
      <c r="B1213" s="5"/>
      <c r="F1213" s="9"/>
    </row>
    <row r="1214" spans="2:6" x14ac:dyDescent="0.25">
      <c r="B1214" s="5"/>
      <c r="F1214" s="9"/>
    </row>
    <row r="1215" spans="2:6" x14ac:dyDescent="0.25">
      <c r="B1215" s="5"/>
      <c r="F1215" s="9"/>
    </row>
    <row r="1216" spans="2:6" x14ac:dyDescent="0.25">
      <c r="B1216" s="5"/>
      <c r="F1216" s="9"/>
    </row>
    <row r="1217" spans="2:6" x14ac:dyDescent="0.25">
      <c r="B1217" s="5"/>
      <c r="F1217" s="9"/>
    </row>
    <row r="1218" spans="2:6" x14ac:dyDescent="0.25">
      <c r="B1218" s="5"/>
      <c r="F1218" s="9"/>
    </row>
    <row r="1219" spans="2:6" x14ac:dyDescent="0.25">
      <c r="B1219" s="5"/>
      <c r="F1219" s="9"/>
    </row>
    <row r="1220" spans="2:6" x14ac:dyDescent="0.25">
      <c r="B1220" s="5"/>
      <c r="F1220" s="9"/>
    </row>
    <row r="1221" spans="2:6" x14ac:dyDescent="0.25">
      <c r="B1221" s="5"/>
      <c r="F1221" s="9"/>
    </row>
    <row r="1222" spans="2:6" x14ac:dyDescent="0.25">
      <c r="B1222" s="5"/>
      <c r="F1222" s="9"/>
    </row>
    <row r="1223" spans="2:6" x14ac:dyDescent="0.25">
      <c r="B1223" s="5"/>
      <c r="F1223" s="9"/>
    </row>
    <row r="1224" spans="2:6" x14ac:dyDescent="0.25">
      <c r="B1224" s="5"/>
      <c r="F1224" s="9"/>
    </row>
    <row r="1225" spans="2:6" x14ac:dyDescent="0.25">
      <c r="B1225" s="5"/>
      <c r="F1225" s="9"/>
    </row>
    <row r="1226" spans="2:6" x14ac:dyDescent="0.25">
      <c r="B1226" s="5"/>
      <c r="F1226" s="9"/>
    </row>
    <row r="1227" spans="2:6" x14ac:dyDescent="0.25">
      <c r="B1227" s="5"/>
      <c r="F1227" s="9"/>
    </row>
    <row r="1228" spans="2:6" x14ac:dyDescent="0.25">
      <c r="B1228" s="5"/>
      <c r="F1228" s="9"/>
    </row>
    <row r="1229" spans="2:6" x14ac:dyDescent="0.25">
      <c r="B1229" s="5"/>
      <c r="F1229" s="9"/>
    </row>
    <row r="1230" spans="2:6" x14ac:dyDescent="0.25">
      <c r="B1230" s="5"/>
      <c r="F1230" s="9"/>
    </row>
    <row r="1231" spans="2:6" x14ac:dyDescent="0.25">
      <c r="B1231" s="5"/>
      <c r="F1231" s="9"/>
    </row>
    <row r="1232" spans="2:6" x14ac:dyDescent="0.25">
      <c r="B1232" s="5"/>
      <c r="F1232" s="9"/>
    </row>
    <row r="1233" spans="2:6" x14ac:dyDescent="0.25">
      <c r="B1233" s="5"/>
      <c r="F1233" s="9"/>
    </row>
    <row r="1234" spans="2:6" x14ac:dyDescent="0.25">
      <c r="B1234" s="5"/>
      <c r="F1234" s="9"/>
    </row>
    <row r="1235" spans="2:6" x14ac:dyDescent="0.25">
      <c r="B1235" s="5"/>
      <c r="F1235" s="9"/>
    </row>
    <row r="1236" spans="2:6" x14ac:dyDescent="0.25">
      <c r="B1236" s="5"/>
      <c r="F1236" s="9"/>
    </row>
    <row r="1237" spans="2:6" x14ac:dyDescent="0.25">
      <c r="B1237" s="5"/>
      <c r="F1237" s="9"/>
    </row>
    <row r="1238" spans="2:6" x14ac:dyDescent="0.25">
      <c r="B1238" s="5"/>
      <c r="F1238" s="9"/>
    </row>
    <row r="1239" spans="2:6" x14ac:dyDescent="0.25">
      <c r="B1239" s="5"/>
      <c r="F1239" s="9"/>
    </row>
    <row r="1240" spans="2:6" x14ac:dyDescent="0.25">
      <c r="B1240" s="5"/>
      <c r="F1240" s="9"/>
    </row>
    <row r="1241" spans="2:6" x14ac:dyDescent="0.25">
      <c r="B1241" s="5"/>
      <c r="F1241" s="9"/>
    </row>
    <row r="1242" spans="2:6" x14ac:dyDescent="0.25">
      <c r="B1242" s="5"/>
      <c r="F1242" s="9"/>
    </row>
    <row r="1243" spans="2:6" x14ac:dyDescent="0.25">
      <c r="B1243" s="5"/>
      <c r="F1243" s="9"/>
    </row>
    <row r="1244" spans="2:6" x14ac:dyDescent="0.25">
      <c r="B1244" s="5"/>
      <c r="F1244" s="9"/>
    </row>
    <row r="1245" spans="2:6" x14ac:dyDescent="0.25">
      <c r="B1245" s="5"/>
      <c r="F1245" s="9"/>
    </row>
    <row r="1246" spans="2:6" x14ac:dyDescent="0.25">
      <c r="B1246" s="5"/>
      <c r="F1246" s="9"/>
    </row>
    <row r="1247" spans="2:6" x14ac:dyDescent="0.25">
      <c r="B1247" s="5"/>
      <c r="F1247" s="9"/>
    </row>
    <row r="1248" spans="2:6" x14ac:dyDescent="0.25">
      <c r="B1248" s="5"/>
      <c r="F1248" s="9"/>
    </row>
    <row r="1249" spans="2:6" x14ac:dyDescent="0.25">
      <c r="B1249" s="5"/>
      <c r="F1249" s="9"/>
    </row>
    <row r="1250" spans="2:6" x14ac:dyDescent="0.25">
      <c r="B1250" s="5"/>
      <c r="F1250" s="9"/>
    </row>
    <row r="1251" spans="2:6" x14ac:dyDescent="0.25">
      <c r="B1251" s="5"/>
      <c r="F1251" s="9"/>
    </row>
    <row r="1252" spans="2:6" x14ac:dyDescent="0.25">
      <c r="B1252" s="5"/>
      <c r="F1252" s="9"/>
    </row>
    <row r="1253" spans="2:6" x14ac:dyDescent="0.25">
      <c r="B1253" s="5"/>
      <c r="F1253" s="9"/>
    </row>
    <row r="1254" spans="2:6" x14ac:dyDescent="0.25">
      <c r="B1254" s="5"/>
      <c r="F1254" s="9"/>
    </row>
    <row r="1255" spans="2:6" x14ac:dyDescent="0.25">
      <c r="B1255" s="5"/>
      <c r="F1255" s="9"/>
    </row>
    <row r="1256" spans="2:6" x14ac:dyDescent="0.25">
      <c r="B1256" s="5"/>
      <c r="F1256" s="9"/>
    </row>
    <row r="1257" spans="2:6" x14ac:dyDescent="0.25">
      <c r="B1257" s="5"/>
      <c r="F1257" s="9"/>
    </row>
    <row r="1258" spans="2:6" x14ac:dyDescent="0.25">
      <c r="B1258" s="5"/>
      <c r="F1258" s="9"/>
    </row>
    <row r="1259" spans="2:6" x14ac:dyDescent="0.25">
      <c r="B1259" s="5"/>
      <c r="F1259" s="9"/>
    </row>
    <row r="1260" spans="2:6" x14ac:dyDescent="0.25">
      <c r="B1260" s="5"/>
      <c r="F1260" s="9"/>
    </row>
    <row r="1261" spans="2:6" x14ac:dyDescent="0.25">
      <c r="B1261" s="5"/>
      <c r="F1261" s="9"/>
    </row>
    <row r="1262" spans="2:6" x14ac:dyDescent="0.25">
      <c r="B1262" s="5"/>
      <c r="F1262" s="9"/>
    </row>
    <row r="1263" spans="2:6" x14ac:dyDescent="0.25">
      <c r="B1263" s="5"/>
      <c r="F1263" s="9"/>
    </row>
    <row r="1264" spans="2:6" x14ac:dyDescent="0.25">
      <c r="B1264" s="5"/>
      <c r="F1264" s="9"/>
    </row>
    <row r="1265" spans="2:6" x14ac:dyDescent="0.25">
      <c r="B1265" s="5"/>
      <c r="F1265" s="9"/>
    </row>
    <row r="1266" spans="2:6" x14ac:dyDescent="0.25">
      <c r="B1266" s="5"/>
      <c r="F1266" s="9"/>
    </row>
    <row r="1267" spans="2:6" x14ac:dyDescent="0.25">
      <c r="B1267" s="5"/>
      <c r="F1267" s="9"/>
    </row>
    <row r="1268" spans="2:6" x14ac:dyDescent="0.25">
      <c r="B1268" s="5"/>
      <c r="F1268" s="9"/>
    </row>
    <row r="1269" spans="2:6" x14ac:dyDescent="0.25">
      <c r="B1269" s="5"/>
      <c r="F1269" s="9"/>
    </row>
    <row r="1270" spans="2:6" x14ac:dyDescent="0.25">
      <c r="B1270" s="5"/>
      <c r="F1270" s="9"/>
    </row>
    <row r="1271" spans="2:6" x14ac:dyDescent="0.25">
      <c r="B1271" s="5"/>
      <c r="F1271" s="9"/>
    </row>
    <row r="1272" spans="2:6" x14ac:dyDescent="0.25">
      <c r="B1272" s="5"/>
      <c r="F1272" s="9"/>
    </row>
    <row r="1273" spans="2:6" x14ac:dyDescent="0.25">
      <c r="B1273" s="5"/>
      <c r="F1273" s="9"/>
    </row>
    <row r="1274" spans="2:6" x14ac:dyDescent="0.25">
      <c r="B1274" s="5"/>
      <c r="F1274" s="9"/>
    </row>
    <row r="1275" spans="2:6" x14ac:dyDescent="0.25">
      <c r="B1275" s="5"/>
      <c r="F1275" s="9"/>
    </row>
    <row r="1276" spans="2:6" x14ac:dyDescent="0.25">
      <c r="B1276" s="5"/>
      <c r="F1276" s="9"/>
    </row>
    <row r="1277" spans="2:6" x14ac:dyDescent="0.25">
      <c r="B1277" s="5"/>
      <c r="F1277" s="9"/>
    </row>
    <row r="1278" spans="2:6" x14ac:dyDescent="0.25">
      <c r="B1278" s="5"/>
      <c r="F1278" s="9"/>
    </row>
    <row r="1279" spans="2:6" x14ac:dyDescent="0.25">
      <c r="B1279" s="5"/>
      <c r="F1279" s="9"/>
    </row>
    <row r="1280" spans="2:6" x14ac:dyDescent="0.25">
      <c r="B1280" s="5"/>
      <c r="F1280" s="9"/>
    </row>
    <row r="1281" spans="2:6" x14ac:dyDescent="0.25">
      <c r="B1281" s="5"/>
      <c r="F1281" s="9"/>
    </row>
    <row r="1282" spans="2:6" x14ac:dyDescent="0.25">
      <c r="B1282" s="5"/>
      <c r="F1282" s="9"/>
    </row>
    <row r="1283" spans="2:6" x14ac:dyDescent="0.25">
      <c r="B1283" s="5"/>
      <c r="F1283" s="9"/>
    </row>
    <row r="1284" spans="2:6" x14ac:dyDescent="0.25">
      <c r="B1284" s="5"/>
      <c r="F1284" s="9"/>
    </row>
    <row r="1285" spans="2:6" x14ac:dyDescent="0.25">
      <c r="B1285" s="5"/>
      <c r="F1285" s="9"/>
    </row>
    <row r="1286" spans="2:6" x14ac:dyDescent="0.25">
      <c r="B1286" s="5"/>
      <c r="F1286" s="9"/>
    </row>
    <row r="1287" spans="2:6" x14ac:dyDescent="0.25">
      <c r="B1287" s="5"/>
      <c r="F1287" s="9"/>
    </row>
    <row r="1288" spans="2:6" x14ac:dyDescent="0.25">
      <c r="B1288" s="5"/>
      <c r="F1288" s="9"/>
    </row>
    <row r="1289" spans="2:6" x14ac:dyDescent="0.25">
      <c r="B1289" s="5"/>
      <c r="F1289" s="9"/>
    </row>
    <row r="1290" spans="2:6" x14ac:dyDescent="0.25">
      <c r="B1290" s="5"/>
      <c r="F1290" s="9"/>
    </row>
    <row r="1291" spans="2:6" x14ac:dyDescent="0.25">
      <c r="B1291" s="5"/>
      <c r="F1291" s="9"/>
    </row>
    <row r="1292" spans="2:6" x14ac:dyDescent="0.25">
      <c r="B1292" s="5"/>
      <c r="F1292" s="9"/>
    </row>
    <row r="1293" spans="2:6" x14ac:dyDescent="0.25">
      <c r="B1293" s="5"/>
      <c r="F1293" s="9"/>
    </row>
    <row r="1294" spans="2:6" x14ac:dyDescent="0.25">
      <c r="B1294" s="5"/>
      <c r="F1294" s="9"/>
    </row>
    <row r="1295" spans="2:6" x14ac:dyDescent="0.25">
      <c r="B1295" s="5"/>
      <c r="F1295" s="9"/>
    </row>
    <row r="1296" spans="2:6" x14ac:dyDescent="0.25">
      <c r="B1296" s="5"/>
      <c r="F1296" s="9"/>
    </row>
    <row r="1297" spans="2:6" x14ac:dyDescent="0.25">
      <c r="B1297" s="5"/>
      <c r="F1297" s="9"/>
    </row>
    <row r="1298" spans="2:6" x14ac:dyDescent="0.25">
      <c r="B1298" s="5"/>
      <c r="F1298" s="9"/>
    </row>
    <row r="1299" spans="2:6" x14ac:dyDescent="0.25">
      <c r="B1299" s="5"/>
      <c r="F1299" s="9"/>
    </row>
    <row r="1300" spans="2:6" x14ac:dyDescent="0.25">
      <c r="B1300" s="5"/>
      <c r="F1300" s="9"/>
    </row>
    <row r="1301" spans="2:6" x14ac:dyDescent="0.25">
      <c r="B1301" s="5"/>
      <c r="F1301" s="9"/>
    </row>
    <row r="1302" spans="2:6" x14ac:dyDescent="0.25">
      <c r="B1302" s="5"/>
      <c r="F1302" s="9"/>
    </row>
    <row r="1303" spans="2:6" x14ac:dyDescent="0.25">
      <c r="B1303" s="5"/>
      <c r="F1303" s="9"/>
    </row>
    <row r="1304" spans="2:6" x14ac:dyDescent="0.25">
      <c r="B1304" s="5"/>
      <c r="F1304" s="9"/>
    </row>
    <row r="1305" spans="2:6" x14ac:dyDescent="0.25">
      <c r="B1305" s="5"/>
      <c r="F1305" s="9"/>
    </row>
    <row r="1306" spans="2:6" x14ac:dyDescent="0.25">
      <c r="B1306" s="5"/>
      <c r="F1306" s="9"/>
    </row>
    <row r="1307" spans="2:6" x14ac:dyDescent="0.25">
      <c r="B1307" s="5"/>
      <c r="F1307" s="9"/>
    </row>
    <row r="1308" spans="2:6" x14ac:dyDescent="0.25">
      <c r="B1308" s="5"/>
      <c r="F1308" s="9"/>
    </row>
    <row r="1309" spans="2:6" x14ac:dyDescent="0.25">
      <c r="B1309" s="5"/>
      <c r="F1309" s="9"/>
    </row>
    <row r="1310" spans="2:6" x14ac:dyDescent="0.25">
      <c r="B1310" s="5"/>
      <c r="F1310" s="9"/>
    </row>
    <row r="1311" spans="2:6" x14ac:dyDescent="0.25">
      <c r="B1311" s="5"/>
      <c r="F1311" s="9"/>
    </row>
    <row r="1312" spans="2:6" x14ac:dyDescent="0.25">
      <c r="B1312" s="5"/>
      <c r="F1312" s="9"/>
    </row>
    <row r="1313" spans="2:6" x14ac:dyDescent="0.25">
      <c r="B1313" s="5"/>
      <c r="F1313" s="9"/>
    </row>
    <row r="1314" spans="2:6" x14ac:dyDescent="0.25">
      <c r="B1314" s="5"/>
      <c r="F1314" s="9"/>
    </row>
    <row r="1315" spans="2:6" x14ac:dyDescent="0.25">
      <c r="B1315" s="5"/>
      <c r="F1315" s="9"/>
    </row>
    <row r="1316" spans="2:6" x14ac:dyDescent="0.25">
      <c r="B1316" s="5"/>
      <c r="F1316" s="9"/>
    </row>
    <row r="1317" spans="2:6" x14ac:dyDescent="0.25">
      <c r="B1317" s="5"/>
      <c r="F1317" s="9"/>
    </row>
    <row r="1318" spans="2:6" x14ac:dyDescent="0.25">
      <c r="B1318" s="5"/>
      <c r="F1318" s="9"/>
    </row>
    <row r="1319" spans="2:6" x14ac:dyDescent="0.25">
      <c r="B1319" s="5"/>
      <c r="F1319" s="9"/>
    </row>
    <row r="1320" spans="2:6" x14ac:dyDescent="0.25">
      <c r="B1320" s="5"/>
      <c r="F1320" s="9"/>
    </row>
    <row r="1321" spans="2:6" x14ac:dyDescent="0.25">
      <c r="B1321" s="5"/>
      <c r="F1321" s="9"/>
    </row>
    <row r="1322" spans="2:6" x14ac:dyDescent="0.25">
      <c r="B1322" s="5"/>
      <c r="F1322" s="9"/>
    </row>
    <row r="1323" spans="2:6" x14ac:dyDescent="0.25">
      <c r="B1323" s="5"/>
      <c r="F1323" s="9"/>
    </row>
    <row r="1324" spans="2:6" x14ac:dyDescent="0.25">
      <c r="B1324" s="5"/>
      <c r="F1324" s="9"/>
    </row>
    <row r="1325" spans="2:6" x14ac:dyDescent="0.25">
      <c r="B1325" s="5"/>
      <c r="F1325" s="9"/>
    </row>
    <row r="1326" spans="2:6" x14ac:dyDescent="0.25">
      <c r="B1326" s="5"/>
      <c r="F1326" s="9"/>
    </row>
    <row r="1327" spans="2:6" x14ac:dyDescent="0.25">
      <c r="B1327" s="5"/>
      <c r="F1327" s="9"/>
    </row>
    <row r="1328" spans="2:6" x14ac:dyDescent="0.25">
      <c r="B1328" s="5"/>
      <c r="F1328" s="9"/>
    </row>
    <row r="1329" spans="2:6" x14ac:dyDescent="0.25">
      <c r="B1329" s="5"/>
      <c r="F1329" s="9"/>
    </row>
    <row r="1330" spans="2:6" x14ac:dyDescent="0.25">
      <c r="B1330" s="5"/>
      <c r="F1330" s="9"/>
    </row>
    <row r="1331" spans="2:6" x14ac:dyDescent="0.25">
      <c r="B1331" s="5"/>
      <c r="F1331" s="9"/>
    </row>
    <row r="1332" spans="2:6" x14ac:dyDescent="0.25">
      <c r="B1332" s="5"/>
      <c r="F1332" s="9"/>
    </row>
    <row r="1333" spans="2:6" x14ac:dyDescent="0.25">
      <c r="B1333" s="5"/>
      <c r="F1333" s="9"/>
    </row>
    <row r="1334" spans="2:6" x14ac:dyDescent="0.25">
      <c r="B1334" s="5"/>
      <c r="F1334" s="9"/>
    </row>
    <row r="1335" spans="2:6" x14ac:dyDescent="0.25">
      <c r="B1335" s="5"/>
      <c r="F1335" s="9"/>
    </row>
    <row r="1336" spans="2:6" x14ac:dyDescent="0.25">
      <c r="B1336" s="5"/>
      <c r="F1336" s="9"/>
    </row>
    <row r="1337" spans="2:6" x14ac:dyDescent="0.25">
      <c r="B1337" s="5"/>
      <c r="F1337" s="9"/>
    </row>
    <row r="1338" spans="2:6" x14ac:dyDescent="0.25">
      <c r="B1338" s="5"/>
      <c r="F1338" s="9"/>
    </row>
    <row r="1339" spans="2:6" x14ac:dyDescent="0.25">
      <c r="B1339" s="5"/>
      <c r="F1339" s="9"/>
    </row>
    <row r="1340" spans="2:6" x14ac:dyDescent="0.25">
      <c r="B1340" s="5"/>
      <c r="F1340" s="9"/>
    </row>
    <row r="1341" spans="2:6" x14ac:dyDescent="0.25">
      <c r="B1341" s="5"/>
      <c r="F1341" s="9"/>
    </row>
    <row r="1342" spans="2:6" x14ac:dyDescent="0.25">
      <c r="B1342" s="5"/>
      <c r="F1342" s="9"/>
    </row>
    <row r="1343" spans="2:6" x14ac:dyDescent="0.25">
      <c r="B1343" s="5"/>
      <c r="F1343" s="9"/>
    </row>
    <row r="1344" spans="2:6" x14ac:dyDescent="0.25">
      <c r="B1344" s="5"/>
      <c r="F1344" s="9"/>
    </row>
    <row r="1345" spans="2:6" x14ac:dyDescent="0.25">
      <c r="B1345" s="5"/>
      <c r="F1345" s="9"/>
    </row>
    <row r="1346" spans="2:6" x14ac:dyDescent="0.25">
      <c r="B1346" s="5"/>
      <c r="F1346" s="9"/>
    </row>
    <row r="1347" spans="2:6" x14ac:dyDescent="0.25">
      <c r="B1347" s="5"/>
      <c r="F1347" s="9"/>
    </row>
    <row r="1348" spans="2:6" x14ac:dyDescent="0.25">
      <c r="B1348" s="5"/>
      <c r="F1348" s="9"/>
    </row>
    <row r="1349" spans="2:6" x14ac:dyDescent="0.25">
      <c r="B1349" s="5"/>
      <c r="F1349" s="9"/>
    </row>
    <row r="1350" spans="2:6" x14ac:dyDescent="0.25">
      <c r="B1350" s="5"/>
      <c r="F1350" s="9"/>
    </row>
    <row r="1351" spans="2:6" x14ac:dyDescent="0.25">
      <c r="B1351" s="5"/>
      <c r="F1351" s="9"/>
    </row>
    <row r="1352" spans="2:6" x14ac:dyDescent="0.25">
      <c r="B1352" s="5"/>
      <c r="F1352" s="9"/>
    </row>
    <row r="1353" spans="2:6" x14ac:dyDescent="0.25">
      <c r="B1353" s="5"/>
      <c r="F1353" s="9"/>
    </row>
    <row r="1354" spans="2:6" x14ac:dyDescent="0.25">
      <c r="B1354" s="5"/>
      <c r="F1354" s="9"/>
    </row>
    <row r="1355" spans="2:6" x14ac:dyDescent="0.25">
      <c r="B1355" s="5"/>
      <c r="F1355" s="9"/>
    </row>
    <row r="1356" spans="2:6" x14ac:dyDescent="0.25">
      <c r="B1356" s="5"/>
      <c r="F1356" s="9"/>
    </row>
    <row r="1357" spans="2:6" x14ac:dyDescent="0.25">
      <c r="B1357" s="5"/>
      <c r="F1357" s="9"/>
    </row>
    <row r="1358" spans="2:6" x14ac:dyDescent="0.25">
      <c r="B1358" s="5"/>
      <c r="F1358" s="9"/>
    </row>
    <row r="1359" spans="2:6" x14ac:dyDescent="0.25">
      <c r="B1359" s="5"/>
      <c r="F1359" s="9"/>
    </row>
    <row r="1360" spans="2:6" x14ac:dyDescent="0.25">
      <c r="B1360" s="5"/>
      <c r="F1360" s="9"/>
    </row>
    <row r="1361" spans="2:6" x14ac:dyDescent="0.25">
      <c r="B1361" s="5"/>
      <c r="F1361" s="9"/>
    </row>
    <row r="1362" spans="2:6" x14ac:dyDescent="0.25">
      <c r="B1362" s="5"/>
      <c r="F1362" s="9"/>
    </row>
    <row r="1363" spans="2:6" x14ac:dyDescent="0.25">
      <c r="B1363" s="5"/>
      <c r="F1363" s="9"/>
    </row>
    <row r="1364" spans="2:6" x14ac:dyDescent="0.25">
      <c r="B1364" s="5"/>
      <c r="F1364" s="9"/>
    </row>
    <row r="1365" spans="2:6" x14ac:dyDescent="0.25">
      <c r="B1365" s="5"/>
      <c r="F1365" s="9"/>
    </row>
    <row r="1366" spans="2:6" x14ac:dyDescent="0.25">
      <c r="B1366" s="5"/>
      <c r="F1366" s="9"/>
    </row>
    <row r="1367" spans="2:6" x14ac:dyDescent="0.25">
      <c r="B1367" s="5"/>
      <c r="F1367" s="9"/>
    </row>
    <row r="1368" spans="2:6" x14ac:dyDescent="0.25">
      <c r="B1368" s="5"/>
      <c r="F1368" s="9"/>
    </row>
    <row r="1369" spans="2:6" x14ac:dyDescent="0.25">
      <c r="B1369" s="5"/>
      <c r="F1369" s="9"/>
    </row>
    <row r="1370" spans="2:6" x14ac:dyDescent="0.25">
      <c r="B1370" s="5"/>
      <c r="F1370" s="9"/>
    </row>
    <row r="1371" spans="2:6" x14ac:dyDescent="0.25">
      <c r="B1371" s="5"/>
      <c r="F1371" s="9"/>
    </row>
  </sheetData>
  <sheetProtection algorithmName="SHA-512" hashValue="SEq5lReFGShgyGgHTNfEggQjDnguZEbyXVTBAFnR1YEqbS4exK+/7AQ+Gt1qbZUHVU428u2N/ctrqlcC57ycgw==" saltValue="8ugrsYBkiR7JVVSM9Saxaw==" spinCount="100000" sheet="1"/>
  <phoneticPr fontId="1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D1CA-AE45-4167-9423-DF39C4A13353}">
  <dimension ref="A1:AH32"/>
  <sheetViews>
    <sheetView workbookViewId="0">
      <selection activeCell="AE6" sqref="AE6:AH7"/>
    </sheetView>
  </sheetViews>
  <sheetFormatPr baseColWidth="10" defaultRowHeight="13.2" x14ac:dyDescent="0.25"/>
  <cols>
    <col min="2" max="29" width="3" bestFit="1" customWidth="1"/>
  </cols>
  <sheetData>
    <row r="1" spans="1:34" ht="13.8" thickBot="1" x14ac:dyDescent="0.3">
      <c r="AF1">
        <f>DAY(AE2)</f>
        <v>1</v>
      </c>
      <c r="AG1">
        <f>MONTH(AE2)</f>
        <v>1</v>
      </c>
      <c r="AH1" s="7">
        <f>IF(AG1&gt;AH3,AG2+1,IF(AF1&gt;AG3,AG2+1,AG2+2))</f>
        <v>34</v>
      </c>
    </row>
    <row r="2" spans="1:34" x14ac:dyDescent="0.25">
      <c r="AE2" s="5">
        <f>Eingaben!B5</f>
        <v>34700</v>
      </c>
      <c r="AF2">
        <f>YEAR(AE2)</f>
        <v>1995</v>
      </c>
      <c r="AG2">
        <f>AE3-AF2</f>
        <v>32</v>
      </c>
    </row>
    <row r="3" spans="1:34" x14ac:dyDescent="0.25">
      <c r="AE3">
        <v>2027</v>
      </c>
      <c r="AF3" s="5">
        <f>VLOOKUP(AE3,AE5:AH7,2,0)</f>
        <v>46424</v>
      </c>
      <c r="AG3">
        <f>DAY(AF3)</f>
        <v>6</v>
      </c>
      <c r="AH3">
        <f>MONTH(AF3)</f>
        <v>2</v>
      </c>
    </row>
    <row r="5" spans="1:34" x14ac:dyDescent="0.25">
      <c r="A5" t="s">
        <v>18</v>
      </c>
      <c r="B5">
        <v>18</v>
      </c>
      <c r="C5">
        <v>19</v>
      </c>
      <c r="D5">
        <v>20</v>
      </c>
      <c r="E5">
        <v>21</v>
      </c>
      <c r="F5">
        <v>22</v>
      </c>
      <c r="G5">
        <v>23</v>
      </c>
      <c r="H5">
        <v>24</v>
      </c>
      <c r="I5">
        <v>25</v>
      </c>
      <c r="J5">
        <v>26</v>
      </c>
      <c r="K5">
        <v>27</v>
      </c>
      <c r="L5">
        <v>28</v>
      </c>
      <c r="M5">
        <v>29</v>
      </c>
      <c r="N5">
        <v>30</v>
      </c>
      <c r="O5">
        <v>31</v>
      </c>
      <c r="P5">
        <v>32</v>
      </c>
      <c r="Q5">
        <v>33</v>
      </c>
      <c r="R5">
        <v>34</v>
      </c>
      <c r="S5">
        <v>35</v>
      </c>
      <c r="T5">
        <v>36</v>
      </c>
      <c r="U5">
        <v>37</v>
      </c>
      <c r="V5">
        <v>38</v>
      </c>
      <c r="W5">
        <v>39</v>
      </c>
      <c r="X5">
        <v>40</v>
      </c>
      <c r="Y5">
        <v>41</v>
      </c>
      <c r="Z5">
        <v>42</v>
      </c>
      <c r="AA5">
        <v>43</v>
      </c>
      <c r="AB5">
        <v>44</v>
      </c>
      <c r="AC5">
        <v>45</v>
      </c>
      <c r="AE5" s="6" t="s">
        <v>19</v>
      </c>
      <c r="AF5" s="6" t="s">
        <v>20</v>
      </c>
      <c r="AG5" s="6" t="s">
        <v>21</v>
      </c>
      <c r="AH5" s="6" t="s">
        <v>18</v>
      </c>
    </row>
    <row r="6" spans="1:34" x14ac:dyDescent="0.25">
      <c r="A6" s="3" t="s">
        <v>6</v>
      </c>
      <c r="B6" s="1" t="s">
        <v>4</v>
      </c>
      <c r="C6" t="s">
        <v>5</v>
      </c>
      <c r="D6" t="s">
        <v>4</v>
      </c>
      <c r="E6" s="2" t="s">
        <v>5</v>
      </c>
      <c r="F6" s="2" t="s">
        <v>4</v>
      </c>
      <c r="G6" t="s">
        <v>5</v>
      </c>
      <c r="H6" s="2" t="s">
        <v>5</v>
      </c>
      <c r="I6" s="1" t="s">
        <v>4</v>
      </c>
      <c r="J6" s="2" t="s">
        <v>5</v>
      </c>
      <c r="K6" s="2" t="s">
        <v>4</v>
      </c>
      <c r="L6" s="2" t="s">
        <v>5</v>
      </c>
      <c r="M6" s="2" t="s">
        <v>4</v>
      </c>
      <c r="N6" s="2" t="s">
        <v>5</v>
      </c>
      <c r="O6" s="2" t="s">
        <v>5</v>
      </c>
      <c r="P6" s="2" t="s">
        <v>5</v>
      </c>
      <c r="Q6" s="2" t="s">
        <v>4</v>
      </c>
      <c r="R6" s="2" t="s">
        <v>5</v>
      </c>
      <c r="S6" s="2" t="s">
        <v>5</v>
      </c>
      <c r="T6" s="1" t="s">
        <v>4</v>
      </c>
      <c r="U6" s="2" t="s">
        <v>5</v>
      </c>
      <c r="V6" s="2" t="s">
        <v>4</v>
      </c>
      <c r="W6" s="2" t="s">
        <v>5</v>
      </c>
      <c r="X6" s="2" t="s">
        <v>4</v>
      </c>
      <c r="Y6" s="2" t="s">
        <v>5</v>
      </c>
      <c r="Z6" s="2" t="s">
        <v>4</v>
      </c>
      <c r="AA6" s="1" t="s">
        <v>5</v>
      </c>
      <c r="AB6" s="2" t="s">
        <v>5</v>
      </c>
      <c r="AC6" s="2" t="s">
        <v>4</v>
      </c>
      <c r="AE6">
        <v>2026</v>
      </c>
      <c r="AF6" s="5">
        <v>46070</v>
      </c>
      <c r="AG6">
        <v>17</v>
      </c>
      <c r="AH6">
        <v>2</v>
      </c>
    </row>
    <row r="7" spans="1:34" x14ac:dyDescent="0.25">
      <c r="A7" s="3" t="s">
        <v>7</v>
      </c>
      <c r="B7" s="1" t="s">
        <v>5</v>
      </c>
      <c r="C7" s="4" t="s">
        <v>4</v>
      </c>
      <c r="D7" s="4" t="s">
        <v>5</v>
      </c>
      <c r="E7" s="2" t="s">
        <v>4</v>
      </c>
      <c r="F7" s="2" t="s">
        <v>5</v>
      </c>
      <c r="G7" s="4" t="s">
        <v>5</v>
      </c>
      <c r="H7" s="2" t="s">
        <v>4</v>
      </c>
      <c r="I7" s="1" t="s">
        <v>5</v>
      </c>
      <c r="J7" s="2" t="s">
        <v>4</v>
      </c>
      <c r="K7" s="2" t="s">
        <v>5</v>
      </c>
      <c r="L7" s="2" t="s">
        <v>4</v>
      </c>
      <c r="M7" s="2" t="s">
        <v>5</v>
      </c>
      <c r="N7" s="2" t="s">
        <v>4</v>
      </c>
      <c r="O7" s="2" t="s">
        <v>4</v>
      </c>
      <c r="P7" s="2" t="s">
        <v>4</v>
      </c>
      <c r="Q7" s="2" t="s">
        <v>5</v>
      </c>
      <c r="R7" s="2" t="s">
        <v>4</v>
      </c>
      <c r="S7" s="2" t="s">
        <v>5</v>
      </c>
      <c r="T7" s="1" t="s">
        <v>5</v>
      </c>
      <c r="U7" s="2" t="s">
        <v>4</v>
      </c>
      <c r="V7" s="2" t="s">
        <v>5</v>
      </c>
      <c r="W7" s="2" t="s">
        <v>4</v>
      </c>
      <c r="X7" s="2" t="s">
        <v>5</v>
      </c>
      <c r="Y7" s="2" t="s">
        <v>4</v>
      </c>
      <c r="Z7" s="2" t="s">
        <v>5</v>
      </c>
      <c r="AA7" s="1" t="s">
        <v>4</v>
      </c>
      <c r="AB7" s="2" t="s">
        <v>5</v>
      </c>
      <c r="AC7" s="2" t="s">
        <v>5</v>
      </c>
      <c r="AE7">
        <v>2027</v>
      </c>
      <c r="AF7" s="5">
        <v>46424</v>
      </c>
      <c r="AG7">
        <v>6</v>
      </c>
      <c r="AH7">
        <v>2</v>
      </c>
    </row>
    <row r="8" spans="1:34" x14ac:dyDescent="0.25">
      <c r="A8" s="3" t="s">
        <v>8</v>
      </c>
      <c r="B8" s="1" t="s">
        <v>4</v>
      </c>
      <c r="C8" s="4" t="s">
        <v>5</v>
      </c>
      <c r="D8" s="4" t="s">
        <v>4</v>
      </c>
      <c r="E8" s="2" t="s">
        <v>4</v>
      </c>
      <c r="F8" s="2" t="s">
        <v>5</v>
      </c>
      <c r="G8" s="4" t="s">
        <v>4</v>
      </c>
      <c r="H8" s="2" t="s">
        <v>5</v>
      </c>
      <c r="I8" s="1" t="s">
        <v>5</v>
      </c>
      <c r="J8" s="2" t="s">
        <v>5</v>
      </c>
      <c r="K8" s="2" t="s">
        <v>4</v>
      </c>
      <c r="L8" s="2" t="s">
        <v>5</v>
      </c>
      <c r="M8" s="2" t="s">
        <v>4</v>
      </c>
      <c r="N8" s="2" t="s">
        <v>4</v>
      </c>
      <c r="O8" s="2" t="s">
        <v>5</v>
      </c>
      <c r="P8" s="2" t="s">
        <v>5</v>
      </c>
      <c r="Q8" s="2" t="s">
        <v>5</v>
      </c>
      <c r="R8" s="2" t="s">
        <v>5</v>
      </c>
      <c r="S8" s="2" t="s">
        <v>4</v>
      </c>
      <c r="T8" s="1" t="s">
        <v>5</v>
      </c>
      <c r="U8" s="2" t="s">
        <v>5</v>
      </c>
      <c r="V8" s="2" t="s">
        <v>4</v>
      </c>
      <c r="W8" s="2" t="s">
        <v>5</v>
      </c>
      <c r="X8" s="2" t="s">
        <v>4</v>
      </c>
      <c r="Y8" s="2" t="s">
        <v>5</v>
      </c>
      <c r="Z8" s="2" t="s">
        <v>4</v>
      </c>
      <c r="AA8" s="1" t="s">
        <v>5</v>
      </c>
      <c r="AB8" s="2" t="s">
        <v>4</v>
      </c>
      <c r="AC8" s="2" t="s">
        <v>5</v>
      </c>
      <c r="AF8" s="5"/>
    </row>
    <row r="9" spans="1:34" x14ac:dyDescent="0.25">
      <c r="A9" s="3" t="s">
        <v>9</v>
      </c>
      <c r="B9" s="1" t="s">
        <v>5</v>
      </c>
      <c r="C9" s="4" t="s">
        <v>4</v>
      </c>
      <c r="D9" s="4" t="s">
        <v>5</v>
      </c>
      <c r="E9" s="2" t="s">
        <v>4</v>
      </c>
      <c r="F9" s="2" t="s">
        <v>4</v>
      </c>
      <c r="G9" s="4" t="s">
        <v>5</v>
      </c>
      <c r="H9" s="2" t="s">
        <v>5</v>
      </c>
      <c r="I9" s="1" t="s">
        <v>4</v>
      </c>
      <c r="J9" s="2" t="s">
        <v>4</v>
      </c>
      <c r="K9" s="2" t="s">
        <v>5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5</v>
      </c>
      <c r="R9" s="2" t="s">
        <v>4</v>
      </c>
      <c r="S9" s="2" t="s">
        <v>5</v>
      </c>
      <c r="T9" s="1" t="s">
        <v>4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4</v>
      </c>
      <c r="Z9" s="2" t="s">
        <v>5</v>
      </c>
      <c r="AA9" s="1" t="s">
        <v>4</v>
      </c>
      <c r="AB9" s="2" t="s">
        <v>5</v>
      </c>
      <c r="AC9" s="2" t="s">
        <v>4</v>
      </c>
    </row>
    <row r="10" spans="1:34" x14ac:dyDescent="0.25">
      <c r="A10" s="3" t="s">
        <v>10</v>
      </c>
      <c r="B10" s="1" t="s">
        <v>5</v>
      </c>
      <c r="C10" s="4" t="s">
        <v>4</v>
      </c>
      <c r="D10" s="4" t="s">
        <v>5</v>
      </c>
      <c r="E10" s="2" t="s">
        <v>4</v>
      </c>
      <c r="F10" s="2" t="s">
        <v>5</v>
      </c>
      <c r="G10" s="4" t="s">
        <v>5</v>
      </c>
      <c r="H10" s="2" t="s">
        <v>4</v>
      </c>
      <c r="I10" s="1" t="s">
        <v>4</v>
      </c>
      <c r="J10" s="2" t="s">
        <v>4</v>
      </c>
      <c r="K10" s="2" t="s">
        <v>4</v>
      </c>
      <c r="L10" s="2" t="s">
        <v>4</v>
      </c>
      <c r="M10" s="2" t="s">
        <v>5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1" t="s">
        <v>5</v>
      </c>
      <c r="U10" s="2" t="s">
        <v>4</v>
      </c>
      <c r="V10" s="2" t="s">
        <v>5</v>
      </c>
      <c r="W10" s="2" t="s">
        <v>5</v>
      </c>
      <c r="X10" s="2" t="s">
        <v>4</v>
      </c>
      <c r="Y10" s="2" t="s">
        <v>5</v>
      </c>
      <c r="Z10" s="2" t="s">
        <v>4</v>
      </c>
      <c r="AA10" s="1" t="s">
        <v>5</v>
      </c>
      <c r="AB10" s="2" t="s">
        <v>5</v>
      </c>
      <c r="AC10" s="2" t="s">
        <v>4</v>
      </c>
    </row>
    <row r="11" spans="1:34" x14ac:dyDescent="0.25">
      <c r="A11" s="3" t="s">
        <v>11</v>
      </c>
      <c r="B11" s="1" t="s">
        <v>5</v>
      </c>
      <c r="C11" s="4" t="s">
        <v>5</v>
      </c>
      <c r="D11" s="4" t="s">
        <v>5</v>
      </c>
      <c r="E11" s="2" t="s">
        <v>4</v>
      </c>
      <c r="F11" s="2" t="s">
        <v>4</v>
      </c>
      <c r="G11" s="4" t="s">
        <v>4</v>
      </c>
      <c r="H11" s="2" t="s">
        <v>5</v>
      </c>
      <c r="I11" s="1" t="s">
        <v>5</v>
      </c>
      <c r="J11" s="2" t="s">
        <v>5</v>
      </c>
      <c r="K11" s="2" t="s">
        <v>4</v>
      </c>
      <c r="L11" s="2" t="s">
        <v>4</v>
      </c>
      <c r="M11" s="2" t="s">
        <v>5</v>
      </c>
      <c r="N11" s="2" t="s">
        <v>4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1" t="s">
        <v>4</v>
      </c>
      <c r="U11" s="2" t="s">
        <v>5</v>
      </c>
      <c r="V11" s="2" t="s">
        <v>4</v>
      </c>
      <c r="W11" s="2" t="s">
        <v>4</v>
      </c>
      <c r="X11" s="2" t="s">
        <v>5</v>
      </c>
      <c r="Y11" s="2" t="s">
        <v>4</v>
      </c>
      <c r="Z11" s="2" t="s">
        <v>5</v>
      </c>
      <c r="AA11" s="1" t="s">
        <v>4</v>
      </c>
      <c r="AB11" s="2" t="s">
        <v>5</v>
      </c>
      <c r="AC11" s="2" t="s">
        <v>4</v>
      </c>
    </row>
    <row r="12" spans="1:34" x14ac:dyDescent="0.25">
      <c r="A12" s="3" t="s">
        <v>12</v>
      </c>
      <c r="B12" s="1" t="s">
        <v>5</v>
      </c>
      <c r="C12" s="4" t="s">
        <v>5</v>
      </c>
      <c r="D12" s="4" t="s">
        <v>5</v>
      </c>
      <c r="E12" s="2" t="s">
        <v>4</v>
      </c>
      <c r="F12" s="2" t="s">
        <v>4</v>
      </c>
      <c r="G12" s="4" t="s">
        <v>5</v>
      </c>
      <c r="H12" s="2" t="s">
        <v>5</v>
      </c>
      <c r="I12" s="1" t="s">
        <v>4</v>
      </c>
      <c r="J12" s="2" t="s">
        <v>4</v>
      </c>
      <c r="K12" s="2" t="s">
        <v>5</v>
      </c>
      <c r="L12" s="2" t="s">
        <v>5</v>
      </c>
      <c r="M12" s="2" t="s">
        <v>5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1" t="s">
        <v>4</v>
      </c>
      <c r="U12" s="2" t="s">
        <v>4</v>
      </c>
      <c r="V12" s="2" t="s">
        <v>5</v>
      </c>
      <c r="W12" s="2" t="s">
        <v>4</v>
      </c>
      <c r="X12" s="2" t="s">
        <v>5</v>
      </c>
      <c r="Y12" s="2" t="s">
        <v>5</v>
      </c>
      <c r="Z12" s="2" t="s">
        <v>4</v>
      </c>
      <c r="AA12" s="1" t="s">
        <v>5</v>
      </c>
      <c r="AB12" s="2" t="s">
        <v>4</v>
      </c>
      <c r="AC12" s="2" t="s">
        <v>5</v>
      </c>
    </row>
    <row r="13" spans="1:34" x14ac:dyDescent="0.25">
      <c r="A13" s="3" t="s">
        <v>13</v>
      </c>
      <c r="B13" s="1" t="s">
        <v>5</v>
      </c>
      <c r="C13" s="4" t="s">
        <v>5</v>
      </c>
      <c r="D13" s="4" t="s">
        <v>5</v>
      </c>
      <c r="E13" s="2" t="s">
        <v>4</v>
      </c>
      <c r="F13" s="2" t="s">
        <v>5</v>
      </c>
      <c r="G13" s="4" t="s">
        <v>4</v>
      </c>
      <c r="H13" s="2" t="s">
        <v>4</v>
      </c>
      <c r="I13" s="1" t="s">
        <v>5</v>
      </c>
      <c r="J13" s="2" t="s">
        <v>5</v>
      </c>
      <c r="K13" s="2" t="s">
        <v>5</v>
      </c>
      <c r="L13" s="2" t="s">
        <v>5</v>
      </c>
      <c r="M13" s="2" t="s">
        <v>5</v>
      </c>
      <c r="N13" s="2" t="s">
        <v>4</v>
      </c>
      <c r="O13" s="2" t="s">
        <v>4</v>
      </c>
      <c r="P13" s="2" t="s">
        <v>4</v>
      </c>
      <c r="Q13" s="2" t="s">
        <v>5</v>
      </c>
      <c r="R13" s="2" t="s">
        <v>4</v>
      </c>
      <c r="S13" s="2" t="s">
        <v>5</v>
      </c>
      <c r="T13" s="1" t="s">
        <v>4</v>
      </c>
      <c r="U13" s="2" t="s">
        <v>5</v>
      </c>
      <c r="V13" s="2" t="s">
        <v>4</v>
      </c>
      <c r="W13" s="2" t="s">
        <v>5</v>
      </c>
      <c r="X13" s="2" t="s">
        <v>4</v>
      </c>
      <c r="Y13" s="2" t="s">
        <v>5</v>
      </c>
      <c r="Z13" s="2" t="s">
        <v>5</v>
      </c>
      <c r="AA13" s="1" t="s">
        <v>4</v>
      </c>
      <c r="AB13" s="2" t="s">
        <v>5</v>
      </c>
      <c r="AC13" s="2" t="s">
        <v>4</v>
      </c>
    </row>
    <row r="14" spans="1:34" x14ac:dyDescent="0.25">
      <c r="A14" s="3" t="s">
        <v>14</v>
      </c>
      <c r="B14" s="1" t="s">
        <v>5</v>
      </c>
      <c r="C14" s="4" t="s">
        <v>5</v>
      </c>
      <c r="D14" s="4" t="s">
        <v>5</v>
      </c>
      <c r="E14" s="2" t="s">
        <v>4</v>
      </c>
      <c r="F14" s="2" t="s">
        <v>4</v>
      </c>
      <c r="G14" s="4" t="s">
        <v>5</v>
      </c>
      <c r="H14" s="2" t="s">
        <v>4</v>
      </c>
      <c r="I14" s="1" t="s">
        <v>5</v>
      </c>
      <c r="J14" s="2" t="s">
        <v>4</v>
      </c>
      <c r="K14" s="2" t="s">
        <v>5</v>
      </c>
      <c r="L14" s="2" t="s">
        <v>5</v>
      </c>
      <c r="M14" s="2" t="s">
        <v>5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1" t="s">
        <v>5</v>
      </c>
      <c r="U14" s="2" t="s">
        <v>4</v>
      </c>
      <c r="V14" s="2" t="s">
        <v>5</v>
      </c>
      <c r="W14" s="2" t="s">
        <v>4</v>
      </c>
      <c r="X14" s="2" t="s">
        <v>5</v>
      </c>
      <c r="Y14" s="2" t="s">
        <v>4</v>
      </c>
      <c r="Z14" s="2" t="s">
        <v>5</v>
      </c>
      <c r="AA14" s="1" t="s">
        <v>5</v>
      </c>
      <c r="AB14" s="2" t="s">
        <v>4</v>
      </c>
      <c r="AC14" s="2" t="s">
        <v>5</v>
      </c>
    </row>
    <row r="15" spans="1:34" x14ac:dyDescent="0.25">
      <c r="A15" s="3" t="s">
        <v>15</v>
      </c>
      <c r="B15" s="1" t="s">
        <v>5</v>
      </c>
      <c r="C15" s="4" t="s">
        <v>5</v>
      </c>
      <c r="D15" s="4" t="s">
        <v>4</v>
      </c>
      <c r="E15" s="2" t="s">
        <v>4</v>
      </c>
      <c r="F15" s="2" t="s">
        <v>4</v>
      </c>
      <c r="G15" s="4" t="s">
        <v>5</v>
      </c>
      <c r="H15" s="2" t="s">
        <v>4</v>
      </c>
      <c r="I15" s="1" t="s">
        <v>5</v>
      </c>
      <c r="J15" s="2" t="s">
        <v>4</v>
      </c>
      <c r="K15" s="2" t="s">
        <v>5</v>
      </c>
      <c r="L15" s="2" t="s">
        <v>5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1" t="s">
        <v>5</v>
      </c>
      <c r="U15" s="2" t="s">
        <v>5</v>
      </c>
      <c r="V15" s="2" t="s">
        <v>4</v>
      </c>
      <c r="W15" s="2" t="s">
        <v>5</v>
      </c>
      <c r="X15" s="2" t="s">
        <v>4</v>
      </c>
      <c r="Y15" s="2" t="s">
        <v>5</v>
      </c>
      <c r="Z15" s="2" t="s">
        <v>4</v>
      </c>
      <c r="AA15" s="1" t="s">
        <v>5</v>
      </c>
      <c r="AB15" s="2" t="s">
        <v>5</v>
      </c>
      <c r="AC15" s="2" t="s">
        <v>4</v>
      </c>
    </row>
    <row r="16" spans="1:34" x14ac:dyDescent="0.25">
      <c r="A16" s="3" t="s">
        <v>16</v>
      </c>
      <c r="B16" s="1" t="s">
        <v>5</v>
      </c>
      <c r="C16" s="4" t="s">
        <v>4</v>
      </c>
      <c r="D16" s="4" t="s">
        <v>5</v>
      </c>
      <c r="E16" s="2" t="s">
        <v>4</v>
      </c>
      <c r="F16" s="2" t="s">
        <v>4</v>
      </c>
      <c r="G16" s="4" t="s">
        <v>5</v>
      </c>
      <c r="H16" s="2" t="s">
        <v>4</v>
      </c>
      <c r="I16" s="1" t="s">
        <v>5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5</v>
      </c>
      <c r="O16" s="2" t="s">
        <v>4</v>
      </c>
      <c r="P16" s="2" t="s">
        <v>4</v>
      </c>
      <c r="Q16" s="2" t="s">
        <v>4</v>
      </c>
      <c r="R16" s="2" t="s">
        <v>5</v>
      </c>
      <c r="S16" s="2" t="s">
        <v>5</v>
      </c>
      <c r="T16" s="1" t="s">
        <v>5</v>
      </c>
      <c r="U16" s="2" t="s">
        <v>4</v>
      </c>
      <c r="V16" s="2" t="s">
        <v>5</v>
      </c>
      <c r="W16" s="2" t="s">
        <v>4</v>
      </c>
      <c r="X16" s="2" t="s">
        <v>5</v>
      </c>
      <c r="Y16" s="2" t="s">
        <v>4</v>
      </c>
      <c r="Z16" s="2" t="s">
        <v>5</v>
      </c>
      <c r="AA16" s="1" t="s">
        <v>5</v>
      </c>
      <c r="AB16" s="2" t="s">
        <v>4</v>
      </c>
      <c r="AC16" s="2" t="s">
        <v>5</v>
      </c>
    </row>
    <row r="17" spans="1:29" x14ac:dyDescent="0.25">
      <c r="A17" s="3" t="s">
        <v>17</v>
      </c>
      <c r="B17" s="1" t="s">
        <v>5</v>
      </c>
      <c r="C17" s="4" t="s">
        <v>4</v>
      </c>
      <c r="D17" s="4" t="s">
        <v>5</v>
      </c>
      <c r="E17" s="2" t="s">
        <v>4</v>
      </c>
      <c r="F17" s="2" t="s">
        <v>4</v>
      </c>
      <c r="G17" s="4" t="s">
        <v>4</v>
      </c>
      <c r="H17" s="2" t="s">
        <v>4</v>
      </c>
      <c r="I17" s="1" t="s">
        <v>5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5</v>
      </c>
      <c r="O17" s="2" t="s">
        <v>5</v>
      </c>
      <c r="P17" s="2" t="s">
        <v>5</v>
      </c>
      <c r="Q17" s="2" t="s">
        <v>5</v>
      </c>
      <c r="R17" s="2" t="s">
        <v>5</v>
      </c>
      <c r="S17" s="2" t="s">
        <v>5</v>
      </c>
      <c r="T17" s="1" t="s">
        <v>5</v>
      </c>
      <c r="U17" s="2" t="s">
        <v>5</v>
      </c>
      <c r="V17" s="2" t="s">
        <v>4</v>
      </c>
      <c r="W17" s="2" t="s">
        <v>4</v>
      </c>
      <c r="X17" s="2" t="s">
        <v>4</v>
      </c>
      <c r="Y17" s="2" t="s">
        <v>5</v>
      </c>
      <c r="Z17" s="2" t="s">
        <v>4</v>
      </c>
      <c r="AA17" s="1" t="s">
        <v>5</v>
      </c>
      <c r="AB17" s="2" t="s">
        <v>4</v>
      </c>
      <c r="AC17" s="2" t="s">
        <v>5</v>
      </c>
    </row>
    <row r="20" spans="1:29" x14ac:dyDescent="0.25">
      <c r="B20">
        <f>C20-1</f>
        <v>33</v>
      </c>
      <c r="C20">
        <f>AH1</f>
        <v>34</v>
      </c>
    </row>
    <row r="21" spans="1:29" x14ac:dyDescent="0.25">
      <c r="A21" s="3" t="s">
        <v>6</v>
      </c>
      <c r="B21" t="str">
        <f>HLOOKUP(B$20,$B$5:$AC$17,$D21,0)</f>
        <v>M</v>
      </c>
      <c r="C21" t="str">
        <f>IF(AH3=2,"",HLOOKUP(C$20,$B$5:$AC$17,$D21,0))</f>
        <v/>
      </c>
      <c r="D21">
        <v>2</v>
      </c>
    </row>
    <row r="22" spans="1:29" x14ac:dyDescent="0.25">
      <c r="A22" s="3" t="s">
        <v>7</v>
      </c>
      <c r="B22" t="str">
        <f>IF(AH3=2,HLOOKUP(B$20,$B$5:$AC$17,$D22,0),"")</f>
        <v>J</v>
      </c>
      <c r="C22" t="str">
        <f t="shared" ref="C22:C32" si="0">HLOOKUP(C$20,$B$5:$AC$17,$D22,0)</f>
        <v>M</v>
      </c>
      <c r="D22">
        <v>3</v>
      </c>
    </row>
    <row r="23" spans="1:29" x14ac:dyDescent="0.25">
      <c r="A23" s="3" t="s">
        <v>8</v>
      </c>
      <c r="C23" t="str">
        <f t="shared" si="0"/>
        <v>J</v>
      </c>
      <c r="D23">
        <v>4</v>
      </c>
    </row>
    <row r="24" spans="1:29" x14ac:dyDescent="0.25">
      <c r="A24" s="3" t="s">
        <v>9</v>
      </c>
      <c r="C24" t="str">
        <f t="shared" si="0"/>
        <v>M</v>
      </c>
      <c r="D24">
        <v>5</v>
      </c>
    </row>
    <row r="25" spans="1:29" x14ac:dyDescent="0.25">
      <c r="A25" s="3" t="s">
        <v>10</v>
      </c>
      <c r="C25" t="str">
        <f t="shared" si="0"/>
        <v>M</v>
      </c>
      <c r="D25">
        <v>6</v>
      </c>
    </row>
    <row r="26" spans="1:29" x14ac:dyDescent="0.25">
      <c r="A26" s="3" t="s">
        <v>11</v>
      </c>
      <c r="C26" t="str">
        <f t="shared" si="0"/>
        <v>M</v>
      </c>
      <c r="D26">
        <v>7</v>
      </c>
    </row>
    <row r="27" spans="1:29" x14ac:dyDescent="0.25">
      <c r="A27" s="3" t="s">
        <v>12</v>
      </c>
      <c r="C27" t="str">
        <f t="shared" si="0"/>
        <v>M</v>
      </c>
      <c r="D27">
        <v>8</v>
      </c>
    </row>
    <row r="28" spans="1:29" x14ac:dyDescent="0.25">
      <c r="A28" s="3" t="s">
        <v>13</v>
      </c>
      <c r="C28" t="str">
        <f t="shared" si="0"/>
        <v>M</v>
      </c>
      <c r="D28">
        <v>9</v>
      </c>
    </row>
    <row r="29" spans="1:29" x14ac:dyDescent="0.25">
      <c r="A29" s="3" t="s">
        <v>14</v>
      </c>
      <c r="C29" t="str">
        <f t="shared" si="0"/>
        <v>M</v>
      </c>
      <c r="D29">
        <v>10</v>
      </c>
    </row>
    <row r="30" spans="1:29" x14ac:dyDescent="0.25">
      <c r="A30" s="3" t="s">
        <v>15</v>
      </c>
      <c r="C30" t="str">
        <f t="shared" si="0"/>
        <v>M</v>
      </c>
      <c r="D30">
        <v>11</v>
      </c>
    </row>
    <row r="31" spans="1:29" x14ac:dyDescent="0.25">
      <c r="A31" s="3" t="s">
        <v>16</v>
      </c>
      <c r="C31" t="str">
        <f t="shared" si="0"/>
        <v>J</v>
      </c>
      <c r="D31">
        <v>12</v>
      </c>
    </row>
    <row r="32" spans="1:29" x14ac:dyDescent="0.25">
      <c r="A32" s="3" t="s">
        <v>17</v>
      </c>
      <c r="C32" t="str">
        <f t="shared" si="0"/>
        <v>J</v>
      </c>
      <c r="D32">
        <v>13</v>
      </c>
    </row>
  </sheetData>
  <sheetProtection algorithmName="SHA-512" hashValue="LqjtX48Qqe/VnARX3EYqfOgpo5RUV/n76MVkmQYU8IdfVw5UhioXNezoEWQJOMDWSlR9G4D9wAVoP+RKLZd5rQ==" saltValue="ueajgO8RLjGr/TZIeHjYsg==" spinCount="100000" sheet="1"/>
  <conditionalFormatting sqref="B6:AC17">
    <cfRule type="cellIs" dxfId="5" priority="1" stopIfTrue="1" operator="equal">
      <formula>"m"</formula>
    </cfRule>
    <cfRule type="cellIs" dxfId="4" priority="2" stopIfTrue="1" operator="equal">
      <formula>"j"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3812-FE20-40FA-A790-40AB6EDE846C}">
  <dimension ref="A1:T1371"/>
  <sheetViews>
    <sheetView workbookViewId="0">
      <selection activeCell="B4" sqref="B4"/>
    </sheetView>
  </sheetViews>
  <sheetFormatPr baseColWidth="10" defaultRowHeight="13.2" x14ac:dyDescent="0.25"/>
  <cols>
    <col min="1" max="1" width="11.6640625" customWidth="1"/>
  </cols>
  <sheetData>
    <row r="1" spans="1:20" x14ac:dyDescent="0.25">
      <c r="A1" t="s">
        <v>23</v>
      </c>
    </row>
    <row r="2" spans="1:20" x14ac:dyDescent="0.25">
      <c r="A2" t="s">
        <v>25</v>
      </c>
      <c r="B2" s="5">
        <f>Eingaben!B11</f>
        <v>45658</v>
      </c>
      <c r="E2" t="s">
        <v>29</v>
      </c>
      <c r="F2" t="s">
        <v>30</v>
      </c>
      <c r="G2" t="s">
        <v>18</v>
      </c>
      <c r="I2" t="s">
        <v>18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  <c r="Q2" t="s">
        <v>18</v>
      </c>
      <c r="R2" t="s">
        <v>18</v>
      </c>
      <c r="S2" t="s">
        <v>18</v>
      </c>
      <c r="T2" t="s">
        <v>18</v>
      </c>
    </row>
    <row r="3" spans="1:20" x14ac:dyDescent="0.25">
      <c r="A3" t="s">
        <v>24</v>
      </c>
      <c r="B3" s="8">
        <v>2027</v>
      </c>
      <c r="E3">
        <f>IF(F3="","",MONTH(F3))</f>
        <v>1</v>
      </c>
      <c r="F3" s="5">
        <f>VLOOKUP(B3,A7:F592,3,0)</f>
        <v>46400</v>
      </c>
      <c r="G3">
        <f>IF(F3="","",MONTH(F3))</f>
        <v>1</v>
      </c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</row>
    <row r="4" spans="1:20" x14ac:dyDescent="0.25">
      <c r="A4" t="s">
        <v>26</v>
      </c>
      <c r="B4" s="8">
        <f>Eingaben!B9-1</f>
        <v>27</v>
      </c>
      <c r="C4">
        <f>ROUNDDOWN(365/B4,0)</f>
        <v>13</v>
      </c>
      <c r="E4">
        <f t="shared" ref="E4:E20" si="0">IF(F4="","",MONTH(F4))</f>
        <v>2</v>
      </c>
      <c r="F4" s="5">
        <f>IF(F3="","",IF(YEAR(F3+$B$4)=$B$3,F3+$B$4,""))</f>
        <v>46427</v>
      </c>
      <c r="G4">
        <f t="shared" ref="G4:G20" si="1">IF(F4="","",MONTH(F4))</f>
        <v>2</v>
      </c>
      <c r="I4">
        <f t="shared" ref="I4:T4" si="2">DCOUNT($F$2:$G$20,$G$2,I2:I3)</f>
        <v>1</v>
      </c>
      <c r="J4">
        <f t="shared" si="2"/>
        <v>1</v>
      </c>
      <c r="K4">
        <f t="shared" si="2"/>
        <v>1</v>
      </c>
      <c r="L4">
        <f t="shared" si="2"/>
        <v>1</v>
      </c>
      <c r="M4">
        <f t="shared" si="2"/>
        <v>2</v>
      </c>
      <c r="N4">
        <f t="shared" si="2"/>
        <v>1</v>
      </c>
      <c r="O4">
        <f t="shared" si="2"/>
        <v>1</v>
      </c>
      <c r="P4">
        <f t="shared" si="2"/>
        <v>1</v>
      </c>
      <c r="Q4">
        <f t="shared" si="2"/>
        <v>1</v>
      </c>
      <c r="R4">
        <f t="shared" si="2"/>
        <v>1</v>
      </c>
      <c r="S4">
        <f t="shared" si="2"/>
        <v>1</v>
      </c>
      <c r="T4">
        <f t="shared" si="2"/>
        <v>2</v>
      </c>
    </row>
    <row r="5" spans="1:20" x14ac:dyDescent="0.25">
      <c r="A5" t="s">
        <v>25</v>
      </c>
      <c r="B5" s="5">
        <f>Eingaben!B11-14</f>
        <v>45644</v>
      </c>
      <c r="C5">
        <f>YEAR(B5)</f>
        <v>2024</v>
      </c>
      <c r="E5">
        <f t="shared" si="0"/>
        <v>3</v>
      </c>
      <c r="F5" s="5">
        <f t="shared" ref="F5:F20" si="3">IF(F4="","",IF(YEAR(F4+$B$4)=$B$3,F4+$B$4,""))</f>
        <v>46454</v>
      </c>
      <c r="G5">
        <f t="shared" si="1"/>
        <v>3</v>
      </c>
    </row>
    <row r="6" spans="1:20" x14ac:dyDescent="0.25">
      <c r="B6" s="5"/>
      <c r="E6">
        <f t="shared" si="0"/>
        <v>4</v>
      </c>
      <c r="F6" s="5">
        <f t="shared" si="3"/>
        <v>46481</v>
      </c>
      <c r="G6">
        <f t="shared" si="1"/>
        <v>4</v>
      </c>
    </row>
    <row r="7" spans="1:20" x14ac:dyDescent="0.25">
      <c r="A7" t="s">
        <v>19</v>
      </c>
      <c r="B7" t="s">
        <v>18</v>
      </c>
      <c r="C7" s="5" t="s">
        <v>30</v>
      </c>
      <c r="D7" s="5"/>
      <c r="E7">
        <f t="shared" si="0"/>
        <v>5</v>
      </c>
      <c r="F7" s="5">
        <f t="shared" si="3"/>
        <v>46508</v>
      </c>
      <c r="G7">
        <f t="shared" si="1"/>
        <v>5</v>
      </c>
      <c r="L7" t="s">
        <v>27</v>
      </c>
      <c r="M7" t="s">
        <v>28</v>
      </c>
    </row>
    <row r="8" spans="1:20" x14ac:dyDescent="0.25">
      <c r="A8">
        <f>YEAR(C8)</f>
        <v>2024</v>
      </c>
      <c r="B8">
        <f>MONTH(C8)</f>
        <v>12</v>
      </c>
      <c r="C8" s="5">
        <f>B5</f>
        <v>45644</v>
      </c>
      <c r="D8" s="5"/>
      <c r="E8">
        <f t="shared" si="0"/>
        <v>5</v>
      </c>
      <c r="F8" s="5">
        <f t="shared" si="3"/>
        <v>46535</v>
      </c>
      <c r="G8">
        <f t="shared" si="1"/>
        <v>5</v>
      </c>
      <c r="J8">
        <v>1</v>
      </c>
      <c r="K8" t="s">
        <v>6</v>
      </c>
      <c r="L8" s="5">
        <f>IF(I4=0,"",VLOOKUP(J8,$E$2:$F$20,2,0))</f>
        <v>46400</v>
      </c>
      <c r="M8" s="5" t="str">
        <f>IF(I4=2,L8+$B$4,"")</f>
        <v/>
      </c>
    </row>
    <row r="9" spans="1:20" x14ac:dyDescent="0.25">
      <c r="A9">
        <f t="shared" ref="A9:A49" si="4">YEAR(C9)</f>
        <v>2025</v>
      </c>
      <c r="B9">
        <f t="shared" ref="B9:B49" si="5">MONTH(C9)</f>
        <v>1</v>
      </c>
      <c r="C9" s="5">
        <f>C8+$B$4</f>
        <v>45671</v>
      </c>
      <c r="D9" s="5"/>
      <c r="E9">
        <f t="shared" si="0"/>
        <v>6</v>
      </c>
      <c r="F9" s="5">
        <f t="shared" si="3"/>
        <v>46562</v>
      </c>
      <c r="G9">
        <f t="shared" si="1"/>
        <v>6</v>
      </c>
      <c r="J9">
        <v>2</v>
      </c>
      <c r="K9" t="s">
        <v>7</v>
      </c>
      <c r="L9" s="5">
        <f>IF(J4=0,"",VLOOKUP(J9,$E$2:$F$20,2,0))</f>
        <v>46427</v>
      </c>
      <c r="M9" s="5" t="str">
        <f>IF(J4=2,L9+$B$4,"")</f>
        <v/>
      </c>
    </row>
    <row r="10" spans="1:20" x14ac:dyDescent="0.25">
      <c r="A10">
        <f t="shared" si="4"/>
        <v>2025</v>
      </c>
      <c r="B10">
        <f t="shared" si="5"/>
        <v>2</v>
      </c>
      <c r="C10" s="5">
        <f t="shared" ref="C10:C20" si="6">C9+$B$4</f>
        <v>45698</v>
      </c>
      <c r="D10" s="5"/>
      <c r="E10">
        <f t="shared" si="0"/>
        <v>7</v>
      </c>
      <c r="F10" s="5">
        <f t="shared" si="3"/>
        <v>46589</v>
      </c>
      <c r="G10">
        <f t="shared" si="1"/>
        <v>7</v>
      </c>
      <c r="J10">
        <v>3</v>
      </c>
      <c r="K10" t="s">
        <v>8</v>
      </c>
      <c r="L10" s="5">
        <f>IF(K4=0,"",VLOOKUP(J10,$E$2:$F$20,2,0))</f>
        <v>46454</v>
      </c>
      <c r="M10" s="5" t="str">
        <f>IF(K4=2,L10+$B$4,"")</f>
        <v/>
      </c>
    </row>
    <row r="11" spans="1:20" x14ac:dyDescent="0.25">
      <c r="A11">
        <f t="shared" si="4"/>
        <v>2025</v>
      </c>
      <c r="B11">
        <f t="shared" si="5"/>
        <v>3</v>
      </c>
      <c r="C11" s="5">
        <f t="shared" si="6"/>
        <v>45725</v>
      </c>
      <c r="D11" s="5"/>
      <c r="E11">
        <f t="shared" si="0"/>
        <v>8</v>
      </c>
      <c r="F11" s="5">
        <f t="shared" si="3"/>
        <v>46616</v>
      </c>
      <c r="G11">
        <f t="shared" si="1"/>
        <v>8</v>
      </c>
      <c r="J11">
        <v>4</v>
      </c>
      <c r="K11" t="s">
        <v>9</v>
      </c>
      <c r="L11" s="5">
        <f>IF(L4=0,"",VLOOKUP(J11,$E$2:$F$20,2,0))</f>
        <v>46481</v>
      </c>
      <c r="M11" s="5" t="str">
        <f>IF(L4=2,L11+$B$4,"")</f>
        <v/>
      </c>
    </row>
    <row r="12" spans="1:20" x14ac:dyDescent="0.25">
      <c r="A12">
        <f t="shared" si="4"/>
        <v>2025</v>
      </c>
      <c r="B12">
        <f t="shared" si="5"/>
        <v>4</v>
      </c>
      <c r="C12" s="5">
        <f t="shared" si="6"/>
        <v>45752</v>
      </c>
      <c r="D12" s="5"/>
      <c r="E12">
        <f t="shared" si="0"/>
        <v>9</v>
      </c>
      <c r="F12" s="5">
        <f t="shared" si="3"/>
        <v>46643</v>
      </c>
      <c r="G12">
        <f t="shared" si="1"/>
        <v>9</v>
      </c>
      <c r="J12">
        <v>5</v>
      </c>
      <c r="K12" t="s">
        <v>10</v>
      </c>
      <c r="L12" s="5">
        <f>IF(M4=0,"",VLOOKUP(J12,$E$2:$F$20,2,0))</f>
        <v>46508</v>
      </c>
      <c r="M12" s="5">
        <f>IF(M4=2,L12+$B$4,"")</f>
        <v>46535</v>
      </c>
    </row>
    <row r="13" spans="1:20" x14ac:dyDescent="0.25">
      <c r="A13">
        <f t="shared" si="4"/>
        <v>2025</v>
      </c>
      <c r="B13">
        <f t="shared" si="5"/>
        <v>5</v>
      </c>
      <c r="C13" s="5">
        <f t="shared" si="6"/>
        <v>45779</v>
      </c>
      <c r="D13" s="5"/>
      <c r="E13">
        <f t="shared" si="0"/>
        <v>10</v>
      </c>
      <c r="F13" s="5">
        <f t="shared" si="3"/>
        <v>46670</v>
      </c>
      <c r="G13">
        <f t="shared" si="1"/>
        <v>10</v>
      </c>
      <c r="J13">
        <v>6</v>
      </c>
      <c r="K13" t="s">
        <v>11</v>
      </c>
      <c r="L13" s="5">
        <f>IF(N4=0,"",VLOOKUP(J13,$E$2:$F$20,2,0))</f>
        <v>46562</v>
      </c>
      <c r="M13" s="5" t="str">
        <f>IF(N4=2,L13+$B$4,"")</f>
        <v/>
      </c>
    </row>
    <row r="14" spans="1:20" x14ac:dyDescent="0.25">
      <c r="A14">
        <f t="shared" si="4"/>
        <v>2025</v>
      </c>
      <c r="B14">
        <f t="shared" si="5"/>
        <v>5</v>
      </c>
      <c r="C14" s="5">
        <f t="shared" si="6"/>
        <v>45806</v>
      </c>
      <c r="D14" s="5"/>
      <c r="E14">
        <f t="shared" si="0"/>
        <v>11</v>
      </c>
      <c r="F14" s="5">
        <f t="shared" si="3"/>
        <v>46697</v>
      </c>
      <c r="G14">
        <f t="shared" si="1"/>
        <v>11</v>
      </c>
      <c r="J14">
        <v>7</v>
      </c>
      <c r="K14" t="s">
        <v>12</v>
      </c>
      <c r="L14" s="5">
        <f>IF(O4=0,"",VLOOKUP(J14,$E$2:$F$20,2,0))</f>
        <v>46589</v>
      </c>
      <c r="M14" s="5" t="str">
        <f>IF(O4=2,L14+$B$4,"")</f>
        <v/>
      </c>
    </row>
    <row r="15" spans="1:20" x14ac:dyDescent="0.25">
      <c r="A15">
        <f t="shared" si="4"/>
        <v>2025</v>
      </c>
      <c r="B15">
        <f t="shared" si="5"/>
        <v>6</v>
      </c>
      <c r="C15" s="5">
        <f t="shared" si="6"/>
        <v>45833</v>
      </c>
      <c r="D15" s="5"/>
      <c r="E15">
        <f t="shared" si="0"/>
        <v>12</v>
      </c>
      <c r="F15" s="5">
        <f t="shared" si="3"/>
        <v>46724</v>
      </c>
      <c r="G15">
        <f t="shared" si="1"/>
        <v>12</v>
      </c>
      <c r="J15">
        <v>8</v>
      </c>
      <c r="K15" t="s">
        <v>13</v>
      </c>
      <c r="L15" s="5">
        <f>IF(P4=0,"",VLOOKUP(J15,$E$2:$F$20,2,0))</f>
        <v>46616</v>
      </c>
      <c r="M15" s="5" t="str">
        <f>IF(P4=2,L15+$B$4,"")</f>
        <v/>
      </c>
    </row>
    <row r="16" spans="1:20" x14ac:dyDescent="0.25">
      <c r="A16">
        <f t="shared" si="4"/>
        <v>2025</v>
      </c>
      <c r="B16">
        <f t="shared" si="5"/>
        <v>7</v>
      </c>
      <c r="C16" s="5">
        <f t="shared" si="6"/>
        <v>45860</v>
      </c>
      <c r="D16" s="5"/>
      <c r="E16">
        <f t="shared" si="0"/>
        <v>12</v>
      </c>
      <c r="F16" s="5">
        <f t="shared" si="3"/>
        <v>46751</v>
      </c>
      <c r="G16">
        <f t="shared" si="1"/>
        <v>12</v>
      </c>
      <c r="J16">
        <v>9</v>
      </c>
      <c r="K16" t="s">
        <v>14</v>
      </c>
      <c r="L16" s="5">
        <f>IF(Q4=0,"",VLOOKUP(J16,$E$2:$F$20,2,0))</f>
        <v>46643</v>
      </c>
      <c r="M16" s="5" t="str">
        <f>IF(Q4=2,L16+$B$4,"")</f>
        <v/>
      </c>
    </row>
    <row r="17" spans="1:13" x14ac:dyDescent="0.25">
      <c r="A17">
        <f t="shared" si="4"/>
        <v>2025</v>
      </c>
      <c r="B17">
        <f t="shared" si="5"/>
        <v>8</v>
      </c>
      <c r="C17" s="5">
        <f t="shared" si="6"/>
        <v>45887</v>
      </c>
      <c r="D17" s="5"/>
      <c r="E17" t="str">
        <f t="shared" si="0"/>
        <v/>
      </c>
      <c r="F17" s="5" t="str">
        <f t="shared" si="3"/>
        <v/>
      </c>
      <c r="G17" t="str">
        <f t="shared" si="1"/>
        <v/>
      </c>
      <c r="J17">
        <v>10</v>
      </c>
      <c r="K17" t="s">
        <v>15</v>
      </c>
      <c r="L17" s="5">
        <f>IF(R4=0,"",VLOOKUP(J17,$E$2:$F$20,2,0))</f>
        <v>46670</v>
      </c>
      <c r="M17" s="5" t="str">
        <f>IF(R4=2,L17+$B$4,"")</f>
        <v/>
      </c>
    </row>
    <row r="18" spans="1:13" x14ac:dyDescent="0.25">
      <c r="A18">
        <f t="shared" si="4"/>
        <v>2025</v>
      </c>
      <c r="B18">
        <f t="shared" si="5"/>
        <v>9</v>
      </c>
      <c r="C18" s="5">
        <f t="shared" si="6"/>
        <v>45914</v>
      </c>
      <c r="D18" s="5"/>
      <c r="E18" t="str">
        <f t="shared" si="0"/>
        <v/>
      </c>
      <c r="F18" s="5" t="str">
        <f t="shared" si="3"/>
        <v/>
      </c>
      <c r="G18" t="str">
        <f t="shared" si="1"/>
        <v/>
      </c>
      <c r="J18">
        <v>11</v>
      </c>
      <c r="K18" t="s">
        <v>16</v>
      </c>
      <c r="L18" s="5">
        <f>IF(S4=0,"",VLOOKUP(J18,$E$2:$F$20,2,0))</f>
        <v>46697</v>
      </c>
      <c r="M18" s="5" t="str">
        <f>IF(S4=2,L18+$B$4,"")</f>
        <v/>
      </c>
    </row>
    <row r="19" spans="1:13" x14ac:dyDescent="0.25">
      <c r="A19">
        <f t="shared" si="4"/>
        <v>2025</v>
      </c>
      <c r="B19">
        <f t="shared" si="5"/>
        <v>10</v>
      </c>
      <c r="C19" s="5">
        <f t="shared" si="6"/>
        <v>45941</v>
      </c>
      <c r="D19" s="5"/>
      <c r="E19" t="str">
        <f t="shared" si="0"/>
        <v/>
      </c>
      <c r="F19" s="5" t="str">
        <f t="shared" si="3"/>
        <v/>
      </c>
      <c r="G19" t="str">
        <f t="shared" si="1"/>
        <v/>
      </c>
      <c r="J19">
        <v>12</v>
      </c>
      <c r="K19" t="s">
        <v>17</v>
      </c>
      <c r="L19" s="5">
        <f>IF(T4=0,"",VLOOKUP(J19,$E$2:$F$20,2,0))</f>
        <v>46724</v>
      </c>
      <c r="M19" s="5">
        <f>IF(T4=2,L19+$B$4,"")</f>
        <v>46751</v>
      </c>
    </row>
    <row r="20" spans="1:13" x14ac:dyDescent="0.25">
      <c r="A20">
        <f t="shared" si="4"/>
        <v>2025</v>
      </c>
      <c r="B20">
        <f t="shared" si="5"/>
        <v>11</v>
      </c>
      <c r="C20" s="5">
        <f t="shared" si="6"/>
        <v>45968</v>
      </c>
      <c r="D20" s="5"/>
      <c r="E20" t="str">
        <f t="shared" si="0"/>
        <v/>
      </c>
      <c r="F20" s="5" t="str">
        <f t="shared" si="3"/>
        <v/>
      </c>
      <c r="G20" t="str">
        <f t="shared" si="1"/>
        <v/>
      </c>
    </row>
    <row r="21" spans="1:13" x14ac:dyDescent="0.25">
      <c r="A21">
        <f t="shared" si="4"/>
        <v>2025</v>
      </c>
      <c r="B21">
        <f t="shared" si="5"/>
        <v>12</v>
      </c>
      <c r="C21" s="5">
        <f>C20+$B$4</f>
        <v>45995</v>
      </c>
      <c r="D21" s="5"/>
      <c r="E21" s="9"/>
    </row>
    <row r="22" spans="1:13" x14ac:dyDescent="0.25">
      <c r="A22">
        <f t="shared" si="4"/>
        <v>2025</v>
      </c>
      <c r="B22">
        <f t="shared" si="5"/>
        <v>12</v>
      </c>
      <c r="C22" s="5">
        <f t="shared" ref="C22:C51" si="7">C21+$B$4</f>
        <v>46022</v>
      </c>
      <c r="D22" s="5"/>
      <c r="E22" s="9"/>
    </row>
    <row r="23" spans="1:13" x14ac:dyDescent="0.25">
      <c r="A23">
        <f t="shared" si="4"/>
        <v>2026</v>
      </c>
      <c r="B23">
        <f t="shared" si="5"/>
        <v>1</v>
      </c>
      <c r="C23" s="5">
        <f t="shared" si="7"/>
        <v>46049</v>
      </c>
      <c r="D23" s="5"/>
      <c r="E23" s="9"/>
    </row>
    <row r="24" spans="1:13" x14ac:dyDescent="0.25">
      <c r="A24">
        <f t="shared" si="4"/>
        <v>2026</v>
      </c>
      <c r="B24">
        <f t="shared" si="5"/>
        <v>2</v>
      </c>
      <c r="C24" s="5">
        <f t="shared" si="7"/>
        <v>46076</v>
      </c>
      <c r="D24" s="5"/>
      <c r="E24" s="9"/>
    </row>
    <row r="25" spans="1:13" x14ac:dyDescent="0.25">
      <c r="A25">
        <f t="shared" si="4"/>
        <v>2026</v>
      </c>
      <c r="B25">
        <f t="shared" si="5"/>
        <v>3</v>
      </c>
      <c r="C25" s="5">
        <f t="shared" si="7"/>
        <v>46103</v>
      </c>
      <c r="D25" s="5"/>
      <c r="E25" s="9"/>
    </row>
    <row r="26" spans="1:13" x14ac:dyDescent="0.25">
      <c r="A26">
        <f t="shared" si="4"/>
        <v>2026</v>
      </c>
      <c r="B26">
        <f t="shared" si="5"/>
        <v>4</v>
      </c>
      <c r="C26" s="5">
        <f t="shared" si="7"/>
        <v>46130</v>
      </c>
      <c r="D26" s="5"/>
      <c r="E26" s="9"/>
    </row>
    <row r="27" spans="1:13" x14ac:dyDescent="0.25">
      <c r="A27">
        <f t="shared" si="4"/>
        <v>2026</v>
      </c>
      <c r="B27">
        <f t="shared" si="5"/>
        <v>5</v>
      </c>
      <c r="C27" s="5">
        <f t="shared" si="7"/>
        <v>46157</v>
      </c>
      <c r="D27" s="5"/>
      <c r="E27" s="9"/>
    </row>
    <row r="28" spans="1:13" x14ac:dyDescent="0.25">
      <c r="A28">
        <f t="shared" si="4"/>
        <v>2026</v>
      </c>
      <c r="B28">
        <f t="shared" si="5"/>
        <v>6</v>
      </c>
      <c r="C28" s="5">
        <f t="shared" si="7"/>
        <v>46184</v>
      </c>
      <c r="D28" s="5"/>
      <c r="E28" s="9"/>
    </row>
    <row r="29" spans="1:13" x14ac:dyDescent="0.25">
      <c r="A29">
        <f t="shared" si="4"/>
        <v>2026</v>
      </c>
      <c r="B29">
        <f t="shared" si="5"/>
        <v>7</v>
      </c>
      <c r="C29" s="5">
        <f t="shared" si="7"/>
        <v>46211</v>
      </c>
      <c r="D29" s="5"/>
      <c r="E29" s="9"/>
    </row>
    <row r="30" spans="1:13" x14ac:dyDescent="0.25">
      <c r="A30">
        <f t="shared" si="4"/>
        <v>2026</v>
      </c>
      <c r="B30">
        <f t="shared" si="5"/>
        <v>8</v>
      </c>
      <c r="C30" s="5">
        <f t="shared" si="7"/>
        <v>46238</v>
      </c>
      <c r="D30" s="5"/>
      <c r="E30" s="9"/>
    </row>
    <row r="31" spans="1:13" x14ac:dyDescent="0.25">
      <c r="A31">
        <f t="shared" si="4"/>
        <v>2026</v>
      </c>
      <c r="B31">
        <f t="shared" si="5"/>
        <v>8</v>
      </c>
      <c r="C31" s="5">
        <f t="shared" si="7"/>
        <v>46265</v>
      </c>
      <c r="D31" s="5"/>
      <c r="E31" s="9"/>
    </row>
    <row r="32" spans="1:13" x14ac:dyDescent="0.25">
      <c r="A32">
        <f t="shared" si="4"/>
        <v>2026</v>
      </c>
      <c r="B32">
        <f t="shared" si="5"/>
        <v>9</v>
      </c>
      <c r="C32" s="5">
        <f t="shared" si="7"/>
        <v>46292</v>
      </c>
      <c r="D32" s="5"/>
      <c r="E32" s="9"/>
    </row>
    <row r="33" spans="1:5" x14ac:dyDescent="0.25">
      <c r="A33">
        <f t="shared" si="4"/>
        <v>2026</v>
      </c>
      <c r="B33">
        <f t="shared" si="5"/>
        <v>10</v>
      </c>
      <c r="C33" s="5">
        <f t="shared" si="7"/>
        <v>46319</v>
      </c>
      <c r="D33" s="5"/>
      <c r="E33" s="9"/>
    </row>
    <row r="34" spans="1:5" x14ac:dyDescent="0.25">
      <c r="A34">
        <f t="shared" si="4"/>
        <v>2026</v>
      </c>
      <c r="B34">
        <f t="shared" si="5"/>
        <v>11</v>
      </c>
      <c r="C34" s="5">
        <f t="shared" si="7"/>
        <v>46346</v>
      </c>
      <c r="D34" s="5"/>
      <c r="E34" s="9"/>
    </row>
    <row r="35" spans="1:5" x14ac:dyDescent="0.25">
      <c r="A35">
        <f t="shared" si="4"/>
        <v>2026</v>
      </c>
      <c r="B35">
        <f t="shared" si="5"/>
        <v>12</v>
      </c>
      <c r="C35" s="5">
        <f t="shared" si="7"/>
        <v>46373</v>
      </c>
      <c r="D35" s="5"/>
      <c r="E35" s="9"/>
    </row>
    <row r="36" spans="1:5" x14ac:dyDescent="0.25">
      <c r="A36">
        <f t="shared" si="4"/>
        <v>2027</v>
      </c>
      <c r="B36">
        <f t="shared" si="5"/>
        <v>1</v>
      </c>
      <c r="C36" s="5">
        <f t="shared" si="7"/>
        <v>46400</v>
      </c>
      <c r="D36" s="5"/>
      <c r="E36" s="9"/>
    </row>
    <row r="37" spans="1:5" x14ac:dyDescent="0.25">
      <c r="A37">
        <f t="shared" si="4"/>
        <v>2027</v>
      </c>
      <c r="B37">
        <f t="shared" si="5"/>
        <v>2</v>
      </c>
      <c r="C37" s="5">
        <f t="shared" si="7"/>
        <v>46427</v>
      </c>
      <c r="D37" s="5"/>
      <c r="E37" s="9"/>
    </row>
    <row r="38" spans="1:5" x14ac:dyDescent="0.25">
      <c r="A38">
        <f t="shared" si="4"/>
        <v>2027</v>
      </c>
      <c r="B38">
        <f t="shared" si="5"/>
        <v>3</v>
      </c>
      <c r="C38" s="5">
        <f t="shared" si="7"/>
        <v>46454</v>
      </c>
      <c r="D38" s="5"/>
      <c r="E38" s="9"/>
    </row>
    <row r="39" spans="1:5" x14ac:dyDescent="0.25">
      <c r="A39">
        <f t="shared" si="4"/>
        <v>2027</v>
      </c>
      <c r="B39">
        <f t="shared" si="5"/>
        <v>4</v>
      </c>
      <c r="C39" s="5">
        <f t="shared" si="7"/>
        <v>46481</v>
      </c>
      <c r="D39" s="5"/>
      <c r="E39" s="9"/>
    </row>
    <row r="40" spans="1:5" x14ac:dyDescent="0.25">
      <c r="A40">
        <f t="shared" si="4"/>
        <v>2027</v>
      </c>
      <c r="B40">
        <f t="shared" si="5"/>
        <v>5</v>
      </c>
      <c r="C40" s="5">
        <f t="shared" si="7"/>
        <v>46508</v>
      </c>
      <c r="D40" s="5"/>
      <c r="E40" s="9"/>
    </row>
    <row r="41" spans="1:5" x14ac:dyDescent="0.25">
      <c r="A41">
        <f t="shared" si="4"/>
        <v>2027</v>
      </c>
      <c r="B41">
        <f t="shared" si="5"/>
        <v>5</v>
      </c>
      <c r="C41" s="5">
        <f t="shared" si="7"/>
        <v>46535</v>
      </c>
      <c r="D41" s="5"/>
      <c r="E41" s="9"/>
    </row>
    <row r="42" spans="1:5" x14ac:dyDescent="0.25">
      <c r="A42">
        <f t="shared" si="4"/>
        <v>2027</v>
      </c>
      <c r="B42">
        <f t="shared" si="5"/>
        <v>6</v>
      </c>
      <c r="C42" s="5">
        <f t="shared" si="7"/>
        <v>46562</v>
      </c>
      <c r="D42" s="5"/>
      <c r="E42" s="9"/>
    </row>
    <row r="43" spans="1:5" x14ac:dyDescent="0.25">
      <c r="A43">
        <f t="shared" si="4"/>
        <v>2027</v>
      </c>
      <c r="B43">
        <f t="shared" si="5"/>
        <v>7</v>
      </c>
      <c r="C43" s="5">
        <f t="shared" si="7"/>
        <v>46589</v>
      </c>
      <c r="D43" s="5"/>
      <c r="E43" s="9"/>
    </row>
    <row r="44" spans="1:5" x14ac:dyDescent="0.25">
      <c r="A44">
        <f t="shared" si="4"/>
        <v>2027</v>
      </c>
      <c r="B44">
        <f t="shared" si="5"/>
        <v>8</v>
      </c>
      <c r="C44" s="5">
        <f t="shared" si="7"/>
        <v>46616</v>
      </c>
      <c r="D44" s="5"/>
      <c r="E44" s="9"/>
    </row>
    <row r="45" spans="1:5" x14ac:dyDescent="0.25">
      <c r="A45">
        <f t="shared" si="4"/>
        <v>2027</v>
      </c>
      <c r="B45">
        <f t="shared" si="5"/>
        <v>9</v>
      </c>
      <c r="C45" s="5">
        <f t="shared" si="7"/>
        <v>46643</v>
      </c>
      <c r="D45" s="5"/>
      <c r="E45" s="9"/>
    </row>
    <row r="46" spans="1:5" x14ac:dyDescent="0.25">
      <c r="A46">
        <f t="shared" si="4"/>
        <v>2027</v>
      </c>
      <c r="B46">
        <f t="shared" si="5"/>
        <v>10</v>
      </c>
      <c r="C46" s="5">
        <f t="shared" si="7"/>
        <v>46670</v>
      </c>
      <c r="D46" s="5"/>
      <c r="E46" s="9"/>
    </row>
    <row r="47" spans="1:5" x14ac:dyDescent="0.25">
      <c r="A47">
        <f t="shared" si="4"/>
        <v>2027</v>
      </c>
      <c r="B47">
        <f t="shared" si="5"/>
        <v>11</v>
      </c>
      <c r="C47" s="5">
        <f t="shared" si="7"/>
        <v>46697</v>
      </c>
      <c r="D47" s="5"/>
      <c r="E47" s="9"/>
    </row>
    <row r="48" spans="1:5" x14ac:dyDescent="0.25">
      <c r="A48">
        <f t="shared" si="4"/>
        <v>2027</v>
      </c>
      <c r="B48">
        <f t="shared" si="5"/>
        <v>12</v>
      </c>
      <c r="C48" s="5">
        <f t="shared" si="7"/>
        <v>46724</v>
      </c>
      <c r="D48" s="5"/>
      <c r="E48" s="9"/>
    </row>
    <row r="49" spans="1:5" x14ac:dyDescent="0.25">
      <c r="A49">
        <f t="shared" si="4"/>
        <v>2027</v>
      </c>
      <c r="B49">
        <f t="shared" si="5"/>
        <v>12</v>
      </c>
      <c r="C49" s="5">
        <f t="shared" si="7"/>
        <v>46751</v>
      </c>
      <c r="D49" s="5"/>
      <c r="E49" s="9"/>
    </row>
    <row r="50" spans="1:5" x14ac:dyDescent="0.25">
      <c r="A50">
        <f>YEAR(C50)</f>
        <v>2028</v>
      </c>
      <c r="B50">
        <f>MONTH(C50)</f>
        <v>1</v>
      </c>
      <c r="C50" s="5">
        <f t="shared" si="7"/>
        <v>46778</v>
      </c>
      <c r="D50" s="5"/>
      <c r="E50" s="9"/>
    </row>
    <row r="51" spans="1:5" x14ac:dyDescent="0.25">
      <c r="A51">
        <f>YEAR(C51)</f>
        <v>2028</v>
      </c>
      <c r="B51">
        <f>MONTH(C51)</f>
        <v>2</v>
      </c>
      <c r="C51" s="5">
        <f t="shared" si="7"/>
        <v>46805</v>
      </c>
      <c r="D51" s="5"/>
      <c r="E51" s="9"/>
    </row>
    <row r="52" spans="1:5" x14ac:dyDescent="0.25">
      <c r="C52" s="5"/>
      <c r="D52" s="5"/>
      <c r="E52" s="9"/>
    </row>
    <row r="53" spans="1:5" x14ac:dyDescent="0.25">
      <c r="C53" s="5"/>
      <c r="D53" s="5"/>
      <c r="E53" s="9"/>
    </row>
    <row r="54" spans="1:5" x14ac:dyDescent="0.25">
      <c r="C54" s="5"/>
      <c r="D54" s="5"/>
      <c r="E54" s="9"/>
    </row>
    <row r="55" spans="1:5" x14ac:dyDescent="0.25">
      <c r="C55" s="5"/>
      <c r="D55" s="5"/>
      <c r="E55" s="9"/>
    </row>
    <row r="56" spans="1:5" x14ac:dyDescent="0.25">
      <c r="C56" s="5"/>
      <c r="D56" s="5"/>
      <c r="E56" s="9"/>
    </row>
    <row r="57" spans="1:5" x14ac:dyDescent="0.25">
      <c r="C57" s="5"/>
      <c r="D57" s="5"/>
      <c r="E57" s="9"/>
    </row>
    <row r="58" spans="1:5" x14ac:dyDescent="0.25">
      <c r="C58" s="5"/>
      <c r="D58" s="5"/>
      <c r="E58" s="9"/>
    </row>
    <row r="59" spans="1:5" x14ac:dyDescent="0.25">
      <c r="C59" s="5"/>
      <c r="D59" s="5"/>
      <c r="E59" s="9"/>
    </row>
    <row r="60" spans="1:5" x14ac:dyDescent="0.25">
      <c r="C60" s="5"/>
      <c r="D60" s="5"/>
      <c r="E60" s="9"/>
    </row>
    <row r="61" spans="1:5" x14ac:dyDescent="0.25">
      <c r="C61" s="5"/>
      <c r="D61" s="5"/>
      <c r="E61" s="9"/>
    </row>
    <row r="62" spans="1:5" x14ac:dyDescent="0.25">
      <c r="C62" s="5"/>
      <c r="D62" s="5"/>
      <c r="E62" s="9"/>
    </row>
    <row r="63" spans="1:5" x14ac:dyDescent="0.25">
      <c r="C63" s="5"/>
      <c r="D63" s="5"/>
      <c r="E63" s="9"/>
    </row>
    <row r="64" spans="1:5" x14ac:dyDescent="0.25">
      <c r="C64" s="5"/>
      <c r="D64" s="5"/>
      <c r="E64" s="9"/>
    </row>
    <row r="65" spans="3:5" x14ac:dyDescent="0.25">
      <c r="C65" s="5"/>
      <c r="D65" s="5"/>
      <c r="E65" s="9"/>
    </row>
    <row r="66" spans="3:5" x14ac:dyDescent="0.25">
      <c r="C66" s="5"/>
      <c r="D66" s="5"/>
      <c r="E66" s="9"/>
    </row>
    <row r="67" spans="3:5" x14ac:dyDescent="0.25">
      <c r="C67" s="5"/>
      <c r="D67" s="5"/>
      <c r="E67" s="9"/>
    </row>
    <row r="68" spans="3:5" x14ac:dyDescent="0.25">
      <c r="C68" s="5"/>
      <c r="D68" s="5"/>
      <c r="E68" s="9"/>
    </row>
    <row r="69" spans="3:5" x14ac:dyDescent="0.25">
      <c r="C69" s="5"/>
      <c r="D69" s="5"/>
      <c r="E69" s="9"/>
    </row>
    <row r="70" spans="3:5" x14ac:dyDescent="0.25">
      <c r="C70" s="5"/>
      <c r="D70" s="5"/>
      <c r="E70" s="9"/>
    </row>
    <row r="71" spans="3:5" x14ac:dyDescent="0.25">
      <c r="C71" s="5"/>
      <c r="D71" s="5"/>
      <c r="E71" s="9"/>
    </row>
    <row r="72" spans="3:5" x14ac:dyDescent="0.25">
      <c r="C72" s="5"/>
      <c r="D72" s="5"/>
      <c r="E72" s="9"/>
    </row>
    <row r="73" spans="3:5" x14ac:dyDescent="0.25">
      <c r="C73" s="5"/>
      <c r="D73" s="5"/>
      <c r="E73" s="9"/>
    </row>
    <row r="74" spans="3:5" x14ac:dyDescent="0.25">
      <c r="C74" s="5"/>
      <c r="D74" s="5"/>
      <c r="E74" s="9"/>
    </row>
    <row r="75" spans="3:5" x14ac:dyDescent="0.25">
      <c r="C75" s="5"/>
      <c r="D75" s="5"/>
      <c r="E75" s="9"/>
    </row>
    <row r="76" spans="3:5" x14ac:dyDescent="0.25">
      <c r="C76" s="5"/>
      <c r="D76" s="5"/>
      <c r="E76" s="9"/>
    </row>
    <row r="77" spans="3:5" x14ac:dyDescent="0.25">
      <c r="C77" s="5"/>
      <c r="D77" s="5"/>
      <c r="E77" s="9"/>
    </row>
    <row r="78" spans="3:5" x14ac:dyDescent="0.25">
      <c r="C78" s="5"/>
      <c r="D78" s="5"/>
      <c r="E78" s="9"/>
    </row>
    <row r="79" spans="3:5" x14ac:dyDescent="0.25">
      <c r="C79" s="5"/>
      <c r="D79" s="5"/>
      <c r="E79" s="9"/>
    </row>
    <row r="80" spans="3:5" x14ac:dyDescent="0.25">
      <c r="C80" s="5"/>
      <c r="D80" s="5"/>
      <c r="E80" s="9"/>
    </row>
    <row r="81" spans="3:5" x14ac:dyDescent="0.25">
      <c r="C81" s="5"/>
      <c r="D81" s="5"/>
      <c r="E81" s="9"/>
    </row>
    <row r="82" spans="3:5" x14ac:dyDescent="0.25">
      <c r="C82" s="5"/>
      <c r="D82" s="5"/>
      <c r="E82" s="9"/>
    </row>
    <row r="83" spans="3:5" x14ac:dyDescent="0.25">
      <c r="C83" s="5"/>
      <c r="D83" s="5"/>
      <c r="E83" s="9"/>
    </row>
    <row r="84" spans="3:5" x14ac:dyDescent="0.25">
      <c r="C84" s="5"/>
      <c r="D84" s="5"/>
      <c r="E84" s="9"/>
    </row>
    <row r="85" spans="3:5" x14ac:dyDescent="0.25">
      <c r="C85" s="5"/>
      <c r="D85" s="5"/>
      <c r="E85" s="9"/>
    </row>
    <row r="86" spans="3:5" x14ac:dyDescent="0.25">
      <c r="C86" s="5"/>
      <c r="D86" s="5"/>
      <c r="E86" s="9"/>
    </row>
    <row r="87" spans="3:5" x14ac:dyDescent="0.25">
      <c r="C87" s="5"/>
      <c r="D87" s="5"/>
      <c r="E87" s="9"/>
    </row>
    <row r="88" spans="3:5" x14ac:dyDescent="0.25">
      <c r="C88" s="5"/>
      <c r="D88" s="5"/>
      <c r="E88" s="9"/>
    </row>
    <row r="89" spans="3:5" x14ac:dyDescent="0.25">
      <c r="C89" s="5"/>
      <c r="D89" s="5"/>
      <c r="E89" s="9"/>
    </row>
    <row r="90" spans="3:5" x14ac:dyDescent="0.25">
      <c r="C90" s="5"/>
      <c r="D90" s="5"/>
      <c r="E90" s="9"/>
    </row>
    <row r="91" spans="3:5" x14ac:dyDescent="0.25">
      <c r="C91" s="5"/>
      <c r="D91" s="5"/>
      <c r="E91" s="9"/>
    </row>
    <row r="92" spans="3:5" x14ac:dyDescent="0.25">
      <c r="C92" s="5"/>
      <c r="D92" s="5"/>
      <c r="E92" s="9"/>
    </row>
    <row r="93" spans="3:5" x14ac:dyDescent="0.25">
      <c r="C93" s="5"/>
      <c r="D93" s="5"/>
      <c r="E93" s="9"/>
    </row>
    <row r="94" spans="3:5" x14ac:dyDescent="0.25">
      <c r="C94" s="5"/>
      <c r="D94" s="5"/>
      <c r="E94" s="9"/>
    </row>
    <row r="95" spans="3:5" x14ac:dyDescent="0.25">
      <c r="C95" s="5"/>
      <c r="D95" s="5"/>
      <c r="E95" s="9"/>
    </row>
    <row r="96" spans="3:5" x14ac:dyDescent="0.25">
      <c r="C96" s="5"/>
      <c r="D96" s="5"/>
      <c r="E96" s="9"/>
    </row>
    <row r="97" spans="3:5" x14ac:dyDescent="0.25">
      <c r="C97" s="5"/>
      <c r="D97" s="5"/>
      <c r="E97" s="9"/>
    </row>
    <row r="98" spans="3:5" x14ac:dyDescent="0.25">
      <c r="C98" s="5"/>
      <c r="D98" s="5"/>
      <c r="E98" s="9"/>
    </row>
    <row r="99" spans="3:5" x14ac:dyDescent="0.25">
      <c r="C99" s="5"/>
      <c r="D99" s="5"/>
      <c r="E99" s="9"/>
    </row>
    <row r="100" spans="3:5" x14ac:dyDescent="0.25">
      <c r="C100" s="5"/>
      <c r="D100" s="5"/>
      <c r="E100" s="9"/>
    </row>
    <row r="101" spans="3:5" x14ac:dyDescent="0.25">
      <c r="C101" s="5"/>
      <c r="D101" s="5"/>
      <c r="E101" s="9"/>
    </row>
    <row r="102" spans="3:5" x14ac:dyDescent="0.25">
      <c r="C102" s="5"/>
      <c r="D102" s="5"/>
      <c r="E102" s="9"/>
    </row>
    <row r="103" spans="3:5" x14ac:dyDescent="0.25">
      <c r="C103" s="5"/>
      <c r="D103" s="5"/>
      <c r="E103" s="9"/>
    </row>
    <row r="104" spans="3:5" x14ac:dyDescent="0.25">
      <c r="C104" s="5"/>
      <c r="D104" s="5"/>
      <c r="E104" s="9"/>
    </row>
    <row r="105" spans="3:5" x14ac:dyDescent="0.25">
      <c r="C105" s="5"/>
      <c r="D105" s="5"/>
      <c r="E105" s="9"/>
    </row>
    <row r="106" spans="3:5" x14ac:dyDescent="0.25">
      <c r="C106" s="5"/>
      <c r="D106" s="5"/>
      <c r="E106" s="9"/>
    </row>
    <row r="107" spans="3:5" x14ac:dyDescent="0.25">
      <c r="C107" s="5"/>
      <c r="D107" s="5"/>
      <c r="E107" s="9"/>
    </row>
    <row r="108" spans="3:5" x14ac:dyDescent="0.25">
      <c r="C108" s="5"/>
      <c r="D108" s="5"/>
      <c r="E108" s="9"/>
    </row>
    <row r="109" spans="3:5" x14ac:dyDescent="0.25">
      <c r="C109" s="5"/>
      <c r="D109" s="5"/>
      <c r="E109" s="9"/>
    </row>
    <row r="110" spans="3:5" x14ac:dyDescent="0.25">
      <c r="C110" s="5"/>
      <c r="D110" s="5"/>
      <c r="E110" s="9"/>
    </row>
    <row r="111" spans="3:5" x14ac:dyDescent="0.25">
      <c r="C111" s="5"/>
      <c r="D111" s="5"/>
      <c r="E111" s="9"/>
    </row>
    <row r="112" spans="3:5" x14ac:dyDescent="0.25">
      <c r="C112" s="5"/>
      <c r="D112" s="5"/>
      <c r="E112" s="9"/>
    </row>
    <row r="113" spans="3:5" x14ac:dyDescent="0.25">
      <c r="C113" s="5"/>
      <c r="D113" s="5"/>
      <c r="E113" s="9"/>
    </row>
    <row r="114" spans="3:5" x14ac:dyDescent="0.25">
      <c r="C114" s="5"/>
      <c r="D114" s="5"/>
      <c r="E114" s="9"/>
    </row>
    <row r="115" spans="3:5" x14ac:dyDescent="0.25">
      <c r="C115" s="5"/>
      <c r="D115" s="5"/>
      <c r="E115" s="9"/>
    </row>
    <row r="116" spans="3:5" x14ac:dyDescent="0.25">
      <c r="C116" s="5"/>
      <c r="D116" s="5"/>
      <c r="E116" s="9"/>
    </row>
    <row r="117" spans="3:5" x14ac:dyDescent="0.25">
      <c r="C117" s="5"/>
      <c r="D117" s="5"/>
      <c r="E117" s="9"/>
    </row>
    <row r="118" spans="3:5" x14ac:dyDescent="0.25">
      <c r="C118" s="5"/>
      <c r="D118" s="5"/>
      <c r="E118" s="9"/>
    </row>
    <row r="119" spans="3:5" x14ac:dyDescent="0.25">
      <c r="C119" s="5"/>
      <c r="D119" s="5"/>
      <c r="E119" s="9"/>
    </row>
    <row r="120" spans="3:5" x14ac:dyDescent="0.25">
      <c r="C120" s="5"/>
      <c r="D120" s="5"/>
      <c r="E120" s="9"/>
    </row>
    <row r="121" spans="3:5" x14ac:dyDescent="0.25">
      <c r="C121" s="5"/>
      <c r="D121" s="5"/>
      <c r="E121" s="9"/>
    </row>
    <row r="122" spans="3:5" x14ac:dyDescent="0.25">
      <c r="C122" s="5"/>
      <c r="D122" s="5"/>
      <c r="E122" s="9"/>
    </row>
    <row r="123" spans="3:5" x14ac:dyDescent="0.25">
      <c r="C123" s="5"/>
      <c r="D123" s="5"/>
      <c r="E123" s="9"/>
    </row>
    <row r="124" spans="3:5" x14ac:dyDescent="0.25">
      <c r="C124" s="5"/>
      <c r="D124" s="5"/>
      <c r="E124" s="9"/>
    </row>
    <row r="125" spans="3:5" x14ac:dyDescent="0.25">
      <c r="C125" s="5"/>
      <c r="D125" s="5"/>
      <c r="E125" s="9"/>
    </row>
    <row r="126" spans="3:5" x14ac:dyDescent="0.25">
      <c r="C126" s="5"/>
      <c r="D126" s="5"/>
      <c r="E126" s="9"/>
    </row>
    <row r="127" spans="3:5" x14ac:dyDescent="0.25">
      <c r="C127" s="5"/>
      <c r="D127" s="5"/>
      <c r="E127" s="9"/>
    </row>
    <row r="128" spans="3:5" x14ac:dyDescent="0.25">
      <c r="C128" s="5"/>
      <c r="D128" s="5"/>
      <c r="E128" s="9"/>
    </row>
    <row r="129" spans="3:5" x14ac:dyDescent="0.25">
      <c r="C129" s="5"/>
      <c r="D129" s="5"/>
      <c r="E129" s="9"/>
    </row>
    <row r="130" spans="3:5" x14ac:dyDescent="0.25">
      <c r="C130" s="5"/>
      <c r="D130" s="5"/>
      <c r="E130" s="9"/>
    </row>
    <row r="131" spans="3:5" x14ac:dyDescent="0.25">
      <c r="C131" s="5"/>
      <c r="D131" s="5"/>
      <c r="E131" s="9"/>
    </row>
    <row r="132" spans="3:5" x14ac:dyDescent="0.25">
      <c r="C132" s="5"/>
      <c r="D132" s="5"/>
      <c r="E132" s="9"/>
    </row>
    <row r="133" spans="3:5" x14ac:dyDescent="0.25">
      <c r="C133" s="5"/>
      <c r="D133" s="5"/>
      <c r="E133" s="9"/>
    </row>
    <row r="134" spans="3:5" x14ac:dyDescent="0.25">
      <c r="C134" s="5"/>
      <c r="D134" s="5"/>
      <c r="E134" s="9"/>
    </row>
    <row r="135" spans="3:5" x14ac:dyDescent="0.25">
      <c r="C135" s="5"/>
      <c r="D135" s="5"/>
      <c r="E135" s="9"/>
    </row>
    <row r="136" spans="3:5" x14ac:dyDescent="0.25">
      <c r="C136" s="5"/>
      <c r="D136" s="5"/>
      <c r="E136" s="9"/>
    </row>
    <row r="137" spans="3:5" x14ac:dyDescent="0.25">
      <c r="C137" s="5"/>
      <c r="D137" s="5"/>
      <c r="E137" s="9"/>
    </row>
    <row r="138" spans="3:5" x14ac:dyDescent="0.25">
      <c r="C138" s="5"/>
      <c r="D138" s="5"/>
      <c r="E138" s="9"/>
    </row>
    <row r="139" spans="3:5" x14ac:dyDescent="0.25">
      <c r="C139" s="5"/>
      <c r="D139" s="5"/>
      <c r="E139" s="9"/>
    </row>
    <row r="140" spans="3:5" x14ac:dyDescent="0.25">
      <c r="C140" s="5"/>
      <c r="D140" s="5"/>
      <c r="E140" s="9"/>
    </row>
    <row r="141" spans="3:5" x14ac:dyDescent="0.25">
      <c r="C141" s="5"/>
      <c r="D141" s="5"/>
      <c r="E141" s="9"/>
    </row>
    <row r="142" spans="3:5" x14ac:dyDescent="0.25">
      <c r="C142" s="5"/>
      <c r="D142" s="5"/>
      <c r="E142" s="9"/>
    </row>
    <row r="143" spans="3:5" x14ac:dyDescent="0.25">
      <c r="C143" s="5"/>
      <c r="D143" s="5"/>
      <c r="E143" s="9"/>
    </row>
    <row r="144" spans="3:5" x14ac:dyDescent="0.25">
      <c r="C144" s="5"/>
      <c r="D144" s="5"/>
      <c r="E144" s="9"/>
    </row>
    <row r="145" spans="3:5" x14ac:dyDescent="0.25">
      <c r="C145" s="5"/>
      <c r="D145" s="5"/>
      <c r="E145" s="9"/>
    </row>
    <row r="146" spans="3:5" x14ac:dyDescent="0.25">
      <c r="C146" s="5"/>
      <c r="D146" s="5"/>
      <c r="E146" s="9"/>
    </row>
    <row r="147" spans="3:5" x14ac:dyDescent="0.25">
      <c r="C147" s="5"/>
      <c r="D147" s="5"/>
      <c r="E147" s="9"/>
    </row>
    <row r="148" spans="3:5" x14ac:dyDescent="0.25">
      <c r="C148" s="5"/>
      <c r="D148" s="5"/>
      <c r="E148" s="9"/>
    </row>
    <row r="149" spans="3:5" x14ac:dyDescent="0.25">
      <c r="C149" s="5"/>
      <c r="D149" s="5"/>
      <c r="E149" s="9"/>
    </row>
    <row r="150" spans="3:5" x14ac:dyDescent="0.25">
      <c r="C150" s="5"/>
      <c r="D150" s="5"/>
      <c r="E150" s="9"/>
    </row>
    <row r="151" spans="3:5" x14ac:dyDescent="0.25">
      <c r="C151" s="5"/>
      <c r="D151" s="5"/>
      <c r="E151" s="9"/>
    </row>
    <row r="152" spans="3:5" x14ac:dyDescent="0.25">
      <c r="C152" s="5"/>
      <c r="D152" s="5"/>
      <c r="E152" s="9"/>
    </row>
    <row r="153" spans="3:5" x14ac:dyDescent="0.25">
      <c r="C153" s="5"/>
      <c r="D153" s="5"/>
      <c r="E153" s="9"/>
    </row>
    <row r="154" spans="3:5" x14ac:dyDescent="0.25">
      <c r="C154" s="5"/>
      <c r="D154" s="5"/>
      <c r="E154" s="9"/>
    </row>
    <row r="155" spans="3:5" x14ac:dyDescent="0.25">
      <c r="C155" s="5"/>
      <c r="D155" s="5"/>
      <c r="E155" s="9"/>
    </row>
    <row r="156" spans="3:5" x14ac:dyDescent="0.25">
      <c r="C156" s="5"/>
      <c r="D156" s="5"/>
      <c r="E156" s="9"/>
    </row>
    <row r="157" spans="3:5" x14ac:dyDescent="0.25">
      <c r="C157" s="5"/>
      <c r="D157" s="5"/>
      <c r="E157" s="9"/>
    </row>
    <row r="158" spans="3:5" x14ac:dyDescent="0.25">
      <c r="C158" s="5"/>
      <c r="D158" s="5"/>
      <c r="E158" s="9"/>
    </row>
    <row r="159" spans="3:5" x14ac:dyDescent="0.25">
      <c r="C159" s="5"/>
      <c r="D159" s="5"/>
      <c r="E159" s="9"/>
    </row>
    <row r="160" spans="3:5" x14ac:dyDescent="0.25">
      <c r="C160" s="5"/>
      <c r="D160" s="5"/>
      <c r="E160" s="9"/>
    </row>
    <row r="161" spans="3:5" x14ac:dyDescent="0.25">
      <c r="C161" s="5"/>
      <c r="D161" s="5"/>
      <c r="E161" s="9"/>
    </row>
    <row r="162" spans="3:5" x14ac:dyDescent="0.25">
      <c r="C162" s="5"/>
      <c r="D162" s="5"/>
      <c r="E162" s="9"/>
    </row>
    <row r="163" spans="3:5" x14ac:dyDescent="0.25">
      <c r="C163" s="5"/>
      <c r="D163" s="5"/>
      <c r="E163" s="9"/>
    </row>
    <row r="164" spans="3:5" x14ac:dyDescent="0.25">
      <c r="C164" s="5"/>
      <c r="D164" s="5"/>
      <c r="E164" s="9"/>
    </row>
    <row r="165" spans="3:5" x14ac:dyDescent="0.25">
      <c r="C165" s="5"/>
      <c r="D165" s="5"/>
      <c r="E165" s="9"/>
    </row>
    <row r="166" spans="3:5" x14ac:dyDescent="0.25">
      <c r="C166" s="5"/>
      <c r="D166" s="5"/>
      <c r="E166" s="9"/>
    </row>
    <row r="167" spans="3:5" x14ac:dyDescent="0.25">
      <c r="C167" s="5"/>
      <c r="D167" s="5"/>
      <c r="E167" s="9"/>
    </row>
    <row r="168" spans="3:5" x14ac:dyDescent="0.25">
      <c r="C168" s="5"/>
      <c r="D168" s="5"/>
      <c r="E168" s="9"/>
    </row>
    <row r="169" spans="3:5" x14ac:dyDescent="0.25">
      <c r="C169" s="5"/>
      <c r="D169" s="5"/>
      <c r="E169" s="9"/>
    </row>
    <row r="170" spans="3:5" x14ac:dyDescent="0.25">
      <c r="C170" s="5"/>
      <c r="D170" s="5"/>
      <c r="E170" s="9"/>
    </row>
    <row r="171" spans="3:5" x14ac:dyDescent="0.25">
      <c r="C171" s="5"/>
      <c r="D171" s="5"/>
      <c r="E171" s="9"/>
    </row>
    <row r="172" spans="3:5" x14ac:dyDescent="0.25">
      <c r="C172" s="5"/>
      <c r="D172" s="5"/>
      <c r="E172" s="9"/>
    </row>
    <row r="173" spans="3:5" x14ac:dyDescent="0.25">
      <c r="C173" s="5"/>
      <c r="D173" s="5"/>
      <c r="E173" s="9"/>
    </row>
    <row r="174" spans="3:5" x14ac:dyDescent="0.25">
      <c r="C174" s="5"/>
      <c r="D174" s="5"/>
      <c r="E174" s="9"/>
    </row>
    <row r="175" spans="3:5" x14ac:dyDescent="0.25">
      <c r="C175" s="5"/>
      <c r="D175" s="5"/>
      <c r="E175" s="9"/>
    </row>
    <row r="176" spans="3:5" x14ac:dyDescent="0.25">
      <c r="C176" s="5"/>
      <c r="D176" s="5"/>
      <c r="E176" s="9"/>
    </row>
    <row r="177" spans="3:5" x14ac:dyDescent="0.25">
      <c r="C177" s="5"/>
      <c r="D177" s="5"/>
      <c r="E177" s="9"/>
    </row>
    <row r="178" spans="3:5" x14ac:dyDescent="0.25">
      <c r="C178" s="5"/>
      <c r="D178" s="5"/>
      <c r="E178" s="9"/>
    </row>
    <row r="179" spans="3:5" x14ac:dyDescent="0.25">
      <c r="C179" s="5"/>
      <c r="D179" s="5"/>
      <c r="E179" s="9"/>
    </row>
    <row r="180" spans="3:5" x14ac:dyDescent="0.25">
      <c r="C180" s="5"/>
      <c r="D180" s="5"/>
      <c r="E180" s="9"/>
    </row>
    <row r="181" spans="3:5" x14ac:dyDescent="0.25">
      <c r="C181" s="5"/>
      <c r="D181" s="5"/>
      <c r="E181" s="9"/>
    </row>
    <row r="182" spans="3:5" x14ac:dyDescent="0.25">
      <c r="C182" s="5"/>
      <c r="D182" s="5"/>
      <c r="E182" s="9"/>
    </row>
    <row r="183" spans="3:5" x14ac:dyDescent="0.25">
      <c r="C183" s="5"/>
      <c r="D183" s="5"/>
      <c r="E183" s="9"/>
    </row>
    <row r="184" spans="3:5" x14ac:dyDescent="0.25">
      <c r="C184" s="5"/>
      <c r="D184" s="5"/>
      <c r="E184" s="9"/>
    </row>
    <row r="185" spans="3:5" x14ac:dyDescent="0.25">
      <c r="C185" s="5"/>
      <c r="D185" s="5"/>
      <c r="E185" s="9"/>
    </row>
    <row r="186" spans="3:5" x14ac:dyDescent="0.25">
      <c r="C186" s="5"/>
      <c r="D186" s="5"/>
      <c r="E186" s="9"/>
    </row>
    <row r="187" spans="3:5" x14ac:dyDescent="0.25">
      <c r="C187" s="5"/>
      <c r="D187" s="5"/>
      <c r="E187" s="9"/>
    </row>
    <row r="188" spans="3:5" x14ac:dyDescent="0.25">
      <c r="C188" s="5"/>
      <c r="D188" s="5"/>
      <c r="E188" s="9"/>
    </row>
    <row r="189" spans="3:5" x14ac:dyDescent="0.25">
      <c r="C189" s="5"/>
      <c r="D189" s="5"/>
      <c r="E189" s="9"/>
    </row>
    <row r="190" spans="3:5" x14ac:dyDescent="0.25">
      <c r="C190" s="5"/>
      <c r="D190" s="5"/>
      <c r="E190" s="9"/>
    </row>
    <row r="191" spans="3:5" x14ac:dyDescent="0.25">
      <c r="C191" s="5"/>
      <c r="D191" s="5"/>
      <c r="E191" s="9"/>
    </row>
    <row r="192" spans="3:5" x14ac:dyDescent="0.25">
      <c r="C192" s="5"/>
      <c r="D192" s="5"/>
      <c r="E192" s="9"/>
    </row>
    <row r="193" spans="3:5" x14ac:dyDescent="0.25">
      <c r="C193" s="5"/>
      <c r="D193" s="5"/>
      <c r="E193" s="9"/>
    </row>
    <row r="194" spans="3:5" x14ac:dyDescent="0.25">
      <c r="C194" s="5"/>
      <c r="D194" s="5"/>
      <c r="E194" s="9"/>
    </row>
    <row r="195" spans="3:5" x14ac:dyDescent="0.25">
      <c r="C195" s="5"/>
      <c r="D195" s="5"/>
      <c r="E195" s="9"/>
    </row>
    <row r="196" spans="3:5" x14ac:dyDescent="0.25">
      <c r="C196" s="5"/>
      <c r="D196" s="5"/>
      <c r="E196" s="9"/>
    </row>
    <row r="197" spans="3:5" x14ac:dyDescent="0.25">
      <c r="C197" s="5"/>
      <c r="D197" s="5"/>
      <c r="E197" s="9"/>
    </row>
    <row r="198" spans="3:5" x14ac:dyDescent="0.25">
      <c r="C198" s="5"/>
      <c r="D198" s="5"/>
      <c r="E198" s="9"/>
    </row>
    <row r="199" spans="3:5" x14ac:dyDescent="0.25">
      <c r="C199" s="5"/>
      <c r="D199" s="5"/>
      <c r="E199" s="9"/>
    </row>
    <row r="200" spans="3:5" x14ac:dyDescent="0.25">
      <c r="C200" s="5"/>
      <c r="D200" s="5"/>
      <c r="E200" s="9"/>
    </row>
    <row r="201" spans="3:5" x14ac:dyDescent="0.25">
      <c r="C201" s="5"/>
      <c r="D201" s="5"/>
      <c r="E201" s="9"/>
    </row>
    <row r="202" spans="3:5" x14ac:dyDescent="0.25">
      <c r="C202" s="5"/>
      <c r="D202" s="5"/>
      <c r="E202" s="9"/>
    </row>
    <row r="203" spans="3:5" x14ac:dyDescent="0.25">
      <c r="C203" s="5"/>
      <c r="D203" s="5"/>
      <c r="E203" s="9"/>
    </row>
    <row r="204" spans="3:5" x14ac:dyDescent="0.25">
      <c r="C204" s="5"/>
      <c r="D204" s="5"/>
      <c r="E204" s="9"/>
    </row>
    <row r="205" spans="3:5" x14ac:dyDescent="0.25">
      <c r="C205" s="5"/>
      <c r="D205" s="5"/>
      <c r="E205" s="9"/>
    </row>
    <row r="206" spans="3:5" x14ac:dyDescent="0.25">
      <c r="C206" s="5"/>
      <c r="D206" s="5"/>
      <c r="E206" s="9"/>
    </row>
    <row r="207" spans="3:5" x14ac:dyDescent="0.25">
      <c r="C207" s="5"/>
      <c r="D207" s="5"/>
      <c r="E207" s="9"/>
    </row>
    <row r="208" spans="3:5" x14ac:dyDescent="0.25">
      <c r="C208" s="5"/>
      <c r="D208" s="5"/>
      <c r="E208" s="9"/>
    </row>
    <row r="209" spans="3:5" x14ac:dyDescent="0.25">
      <c r="C209" s="5"/>
      <c r="D209" s="5"/>
      <c r="E209" s="9"/>
    </row>
    <row r="210" spans="3:5" x14ac:dyDescent="0.25">
      <c r="C210" s="5"/>
      <c r="D210" s="5"/>
      <c r="E210" s="9"/>
    </row>
    <row r="211" spans="3:5" x14ac:dyDescent="0.25">
      <c r="C211" s="5"/>
      <c r="D211" s="5"/>
      <c r="E211" s="9"/>
    </row>
    <row r="212" spans="3:5" x14ac:dyDescent="0.25">
      <c r="C212" s="5"/>
      <c r="D212" s="5"/>
      <c r="E212" s="9"/>
    </row>
    <row r="213" spans="3:5" x14ac:dyDescent="0.25">
      <c r="C213" s="5"/>
      <c r="D213" s="5"/>
      <c r="E213" s="9"/>
    </row>
    <row r="214" spans="3:5" x14ac:dyDescent="0.25">
      <c r="C214" s="5"/>
      <c r="D214" s="5"/>
      <c r="E214" s="9"/>
    </row>
    <row r="215" spans="3:5" x14ac:dyDescent="0.25">
      <c r="C215" s="5"/>
      <c r="D215" s="5"/>
      <c r="E215" s="9"/>
    </row>
    <row r="216" spans="3:5" x14ac:dyDescent="0.25">
      <c r="C216" s="5"/>
      <c r="D216" s="5"/>
      <c r="E216" s="9"/>
    </row>
    <row r="217" spans="3:5" x14ac:dyDescent="0.25">
      <c r="C217" s="5"/>
      <c r="D217" s="5"/>
      <c r="E217" s="9"/>
    </row>
    <row r="218" spans="3:5" x14ac:dyDescent="0.25">
      <c r="C218" s="5"/>
      <c r="D218" s="5"/>
      <c r="E218" s="9"/>
    </row>
    <row r="219" spans="3:5" x14ac:dyDescent="0.25">
      <c r="C219" s="5"/>
      <c r="D219" s="5"/>
      <c r="E219" s="9"/>
    </row>
    <row r="220" spans="3:5" x14ac:dyDescent="0.25">
      <c r="C220" s="5"/>
      <c r="D220" s="5"/>
      <c r="E220" s="9"/>
    </row>
    <row r="221" spans="3:5" x14ac:dyDescent="0.25">
      <c r="C221" s="5"/>
      <c r="D221" s="5"/>
      <c r="E221" s="9"/>
    </row>
    <row r="222" spans="3:5" x14ac:dyDescent="0.25">
      <c r="C222" s="5"/>
      <c r="D222" s="5"/>
      <c r="E222" s="9"/>
    </row>
    <row r="223" spans="3:5" x14ac:dyDescent="0.25">
      <c r="C223" s="5"/>
      <c r="D223" s="5"/>
      <c r="E223" s="9"/>
    </row>
    <row r="224" spans="3:5" x14ac:dyDescent="0.25">
      <c r="C224" s="5"/>
      <c r="D224" s="5"/>
      <c r="E224" s="9"/>
    </row>
    <row r="225" spans="3:5" x14ac:dyDescent="0.25">
      <c r="C225" s="5"/>
      <c r="D225" s="5"/>
      <c r="E225" s="9"/>
    </row>
    <row r="226" spans="3:5" x14ac:dyDescent="0.25">
      <c r="C226" s="5"/>
      <c r="D226" s="5"/>
      <c r="E226" s="9"/>
    </row>
    <row r="227" spans="3:5" x14ac:dyDescent="0.25">
      <c r="C227" s="5"/>
      <c r="D227" s="5"/>
      <c r="E227" s="9"/>
    </row>
    <row r="228" spans="3:5" x14ac:dyDescent="0.25">
      <c r="C228" s="5"/>
      <c r="D228" s="5"/>
      <c r="E228" s="9"/>
    </row>
    <row r="229" spans="3:5" x14ac:dyDescent="0.25">
      <c r="C229" s="5"/>
      <c r="D229" s="5"/>
      <c r="E229" s="9"/>
    </row>
    <row r="230" spans="3:5" x14ac:dyDescent="0.25">
      <c r="C230" s="5"/>
      <c r="D230" s="5"/>
      <c r="E230" s="9"/>
    </row>
    <row r="231" spans="3:5" x14ac:dyDescent="0.25">
      <c r="C231" s="5"/>
      <c r="D231" s="5"/>
      <c r="E231" s="9"/>
    </row>
    <row r="232" spans="3:5" x14ac:dyDescent="0.25">
      <c r="C232" s="5"/>
      <c r="D232" s="5"/>
      <c r="E232" s="9"/>
    </row>
    <row r="233" spans="3:5" x14ac:dyDescent="0.25">
      <c r="C233" s="5"/>
      <c r="D233" s="5"/>
      <c r="E233" s="9"/>
    </row>
    <row r="234" spans="3:5" x14ac:dyDescent="0.25">
      <c r="C234" s="5"/>
      <c r="D234" s="5"/>
      <c r="E234" s="9"/>
    </row>
    <row r="235" spans="3:5" x14ac:dyDescent="0.25">
      <c r="C235" s="5"/>
      <c r="D235" s="5"/>
      <c r="E235" s="9"/>
    </row>
    <row r="236" spans="3:5" x14ac:dyDescent="0.25">
      <c r="C236" s="5"/>
      <c r="D236" s="5"/>
      <c r="E236" s="9"/>
    </row>
    <row r="237" spans="3:5" x14ac:dyDescent="0.25">
      <c r="C237" s="5"/>
      <c r="D237" s="5"/>
      <c r="E237" s="9"/>
    </row>
    <row r="238" spans="3:5" x14ac:dyDescent="0.25">
      <c r="C238" s="5"/>
      <c r="D238" s="5"/>
      <c r="E238" s="9"/>
    </row>
    <row r="239" spans="3:5" x14ac:dyDescent="0.25">
      <c r="C239" s="5"/>
      <c r="D239" s="5"/>
      <c r="E239" s="9"/>
    </row>
    <row r="240" spans="3:5" x14ac:dyDescent="0.25">
      <c r="C240" s="5"/>
      <c r="D240" s="5"/>
      <c r="E240" s="9"/>
    </row>
    <row r="241" spans="3:5" x14ac:dyDescent="0.25">
      <c r="C241" s="5"/>
      <c r="D241" s="5"/>
      <c r="E241" s="9"/>
    </row>
    <row r="242" spans="3:5" x14ac:dyDescent="0.25">
      <c r="C242" s="5"/>
      <c r="D242" s="5"/>
      <c r="E242" s="9"/>
    </row>
    <row r="243" spans="3:5" x14ac:dyDescent="0.25">
      <c r="C243" s="5"/>
      <c r="D243" s="5"/>
      <c r="E243" s="9"/>
    </row>
    <row r="244" spans="3:5" x14ac:dyDescent="0.25">
      <c r="C244" s="5"/>
      <c r="D244" s="5"/>
      <c r="E244" s="9"/>
    </row>
    <row r="245" spans="3:5" x14ac:dyDescent="0.25">
      <c r="C245" s="5"/>
      <c r="D245" s="5"/>
      <c r="E245" s="9"/>
    </row>
    <row r="246" spans="3:5" x14ac:dyDescent="0.25">
      <c r="C246" s="5"/>
      <c r="D246" s="5"/>
      <c r="E246" s="9"/>
    </row>
    <row r="247" spans="3:5" x14ac:dyDescent="0.25">
      <c r="C247" s="5"/>
      <c r="D247" s="5"/>
      <c r="E247" s="9"/>
    </row>
    <row r="248" spans="3:5" x14ac:dyDescent="0.25">
      <c r="C248" s="5"/>
      <c r="D248" s="5"/>
      <c r="E248" s="9"/>
    </row>
    <row r="249" spans="3:5" x14ac:dyDescent="0.25">
      <c r="C249" s="5"/>
      <c r="D249" s="5"/>
      <c r="E249" s="9"/>
    </row>
    <row r="250" spans="3:5" x14ac:dyDescent="0.25">
      <c r="C250" s="5"/>
      <c r="D250" s="5"/>
      <c r="E250" s="9"/>
    </row>
    <row r="251" spans="3:5" x14ac:dyDescent="0.25">
      <c r="C251" s="5"/>
      <c r="D251" s="5"/>
      <c r="E251" s="9"/>
    </row>
    <row r="252" spans="3:5" x14ac:dyDescent="0.25">
      <c r="C252" s="5"/>
      <c r="D252" s="5"/>
      <c r="E252" s="9"/>
    </row>
    <row r="253" spans="3:5" x14ac:dyDescent="0.25">
      <c r="C253" s="5"/>
      <c r="D253" s="5"/>
      <c r="E253" s="9"/>
    </row>
    <row r="254" spans="3:5" x14ac:dyDescent="0.25">
      <c r="C254" s="5"/>
      <c r="D254" s="5"/>
      <c r="E254" s="9"/>
    </row>
    <row r="255" spans="3:5" x14ac:dyDescent="0.25">
      <c r="C255" s="5"/>
      <c r="D255" s="5"/>
      <c r="E255" s="9"/>
    </row>
    <row r="256" spans="3:5" x14ac:dyDescent="0.25">
      <c r="C256" s="5"/>
      <c r="D256" s="5"/>
      <c r="E256" s="9"/>
    </row>
    <row r="257" spans="3:5" x14ac:dyDescent="0.25">
      <c r="C257" s="5"/>
      <c r="D257" s="5"/>
      <c r="E257" s="9"/>
    </row>
    <row r="258" spans="3:5" x14ac:dyDescent="0.25">
      <c r="C258" s="5"/>
      <c r="D258" s="5"/>
      <c r="E258" s="9"/>
    </row>
    <row r="259" spans="3:5" x14ac:dyDescent="0.25">
      <c r="C259" s="5"/>
      <c r="D259" s="5"/>
      <c r="E259" s="9"/>
    </row>
    <row r="260" spans="3:5" x14ac:dyDescent="0.25">
      <c r="C260" s="5"/>
      <c r="D260" s="5"/>
      <c r="E260" s="9"/>
    </row>
    <row r="261" spans="3:5" x14ac:dyDescent="0.25">
      <c r="C261" s="5"/>
      <c r="D261" s="5"/>
      <c r="E261" s="9"/>
    </row>
    <row r="262" spans="3:5" x14ac:dyDescent="0.25">
      <c r="C262" s="5"/>
      <c r="D262" s="5"/>
      <c r="E262" s="9"/>
    </row>
    <row r="263" spans="3:5" x14ac:dyDescent="0.25">
      <c r="C263" s="5"/>
      <c r="D263" s="5"/>
      <c r="E263" s="9"/>
    </row>
    <row r="264" spans="3:5" x14ac:dyDescent="0.25">
      <c r="C264" s="5"/>
      <c r="D264" s="5"/>
      <c r="E264" s="9"/>
    </row>
    <row r="265" spans="3:5" x14ac:dyDescent="0.25">
      <c r="C265" s="5"/>
      <c r="D265" s="5"/>
      <c r="E265" s="9"/>
    </row>
    <row r="266" spans="3:5" x14ac:dyDescent="0.25">
      <c r="C266" s="5"/>
      <c r="D266" s="5"/>
      <c r="E266" s="9"/>
    </row>
    <row r="267" spans="3:5" x14ac:dyDescent="0.25">
      <c r="C267" s="5"/>
      <c r="D267" s="5"/>
      <c r="E267" s="9"/>
    </row>
    <row r="268" spans="3:5" x14ac:dyDescent="0.25">
      <c r="C268" s="5"/>
      <c r="D268" s="5"/>
      <c r="E268" s="9"/>
    </row>
    <row r="269" spans="3:5" x14ac:dyDescent="0.25">
      <c r="C269" s="5"/>
      <c r="D269" s="5"/>
      <c r="E269" s="9"/>
    </row>
    <row r="270" spans="3:5" x14ac:dyDescent="0.25">
      <c r="C270" s="5"/>
      <c r="D270" s="5"/>
      <c r="E270" s="9"/>
    </row>
    <row r="271" spans="3:5" x14ac:dyDescent="0.25">
      <c r="C271" s="5"/>
      <c r="D271" s="5"/>
      <c r="E271" s="9"/>
    </row>
    <row r="272" spans="3:5" x14ac:dyDescent="0.25">
      <c r="C272" s="5"/>
      <c r="D272" s="5"/>
      <c r="E272" s="9"/>
    </row>
    <row r="273" spans="3:5" x14ac:dyDescent="0.25">
      <c r="C273" s="5"/>
      <c r="D273" s="5"/>
      <c r="E273" s="9"/>
    </row>
    <row r="274" spans="3:5" x14ac:dyDescent="0.25">
      <c r="C274" s="5"/>
      <c r="D274" s="5"/>
      <c r="E274" s="9"/>
    </row>
    <row r="275" spans="3:5" x14ac:dyDescent="0.25">
      <c r="C275" s="5"/>
      <c r="D275" s="5"/>
      <c r="E275" s="9"/>
    </row>
    <row r="276" spans="3:5" x14ac:dyDescent="0.25">
      <c r="C276" s="5"/>
      <c r="D276" s="5"/>
      <c r="E276" s="9"/>
    </row>
    <row r="277" spans="3:5" x14ac:dyDescent="0.25">
      <c r="C277" s="5"/>
      <c r="D277" s="5"/>
      <c r="E277" s="9"/>
    </row>
    <row r="278" spans="3:5" x14ac:dyDescent="0.25">
      <c r="C278" s="5"/>
      <c r="D278" s="5"/>
      <c r="E278" s="9"/>
    </row>
    <row r="279" spans="3:5" x14ac:dyDescent="0.25">
      <c r="C279" s="5"/>
      <c r="D279" s="5"/>
      <c r="E279" s="9"/>
    </row>
    <row r="280" spans="3:5" x14ac:dyDescent="0.25">
      <c r="C280" s="5"/>
      <c r="D280" s="5"/>
      <c r="E280" s="9"/>
    </row>
    <row r="281" spans="3:5" x14ac:dyDescent="0.25">
      <c r="C281" s="5"/>
      <c r="D281" s="5"/>
      <c r="E281" s="9"/>
    </row>
    <row r="282" spans="3:5" x14ac:dyDescent="0.25">
      <c r="C282" s="5"/>
      <c r="D282" s="5"/>
      <c r="E282" s="9"/>
    </row>
    <row r="283" spans="3:5" x14ac:dyDescent="0.25">
      <c r="C283" s="5"/>
      <c r="D283" s="5"/>
      <c r="E283" s="9"/>
    </row>
    <row r="284" spans="3:5" x14ac:dyDescent="0.25">
      <c r="C284" s="5"/>
      <c r="D284" s="5"/>
      <c r="E284" s="9"/>
    </row>
    <row r="285" spans="3:5" x14ac:dyDescent="0.25">
      <c r="C285" s="5"/>
      <c r="D285" s="5"/>
      <c r="E285" s="9"/>
    </row>
    <row r="286" spans="3:5" x14ac:dyDescent="0.25">
      <c r="C286" s="5"/>
      <c r="D286" s="5"/>
      <c r="E286" s="9"/>
    </row>
    <row r="287" spans="3:5" x14ac:dyDescent="0.25">
      <c r="C287" s="5"/>
      <c r="D287" s="5"/>
      <c r="E287" s="9"/>
    </row>
    <row r="288" spans="3:5" x14ac:dyDescent="0.25">
      <c r="C288" s="5"/>
      <c r="D288" s="5"/>
      <c r="E288" s="9"/>
    </row>
    <row r="289" spans="3:5" x14ac:dyDescent="0.25">
      <c r="C289" s="5"/>
      <c r="D289" s="5"/>
      <c r="E289" s="9"/>
    </row>
    <row r="290" spans="3:5" x14ac:dyDescent="0.25">
      <c r="C290" s="5"/>
      <c r="D290" s="5"/>
      <c r="E290" s="9"/>
    </row>
    <row r="291" spans="3:5" x14ac:dyDescent="0.25">
      <c r="C291" s="5"/>
      <c r="D291" s="5"/>
      <c r="E291" s="9"/>
    </row>
    <row r="292" spans="3:5" x14ac:dyDescent="0.25">
      <c r="C292" s="5"/>
      <c r="D292" s="5"/>
      <c r="E292" s="9"/>
    </row>
    <row r="293" spans="3:5" x14ac:dyDescent="0.25">
      <c r="C293" s="5"/>
      <c r="D293" s="5"/>
      <c r="E293" s="9"/>
    </row>
    <row r="294" spans="3:5" x14ac:dyDescent="0.25">
      <c r="C294" s="5"/>
      <c r="D294" s="5"/>
      <c r="E294" s="9"/>
    </row>
    <row r="295" spans="3:5" x14ac:dyDescent="0.25">
      <c r="C295" s="5"/>
      <c r="D295" s="5"/>
      <c r="E295" s="9"/>
    </row>
    <row r="296" spans="3:5" x14ac:dyDescent="0.25">
      <c r="C296" s="5"/>
      <c r="D296" s="5"/>
      <c r="E296" s="9"/>
    </row>
    <row r="297" spans="3:5" x14ac:dyDescent="0.25">
      <c r="C297" s="5"/>
      <c r="D297" s="5"/>
      <c r="E297" s="9"/>
    </row>
    <row r="298" spans="3:5" x14ac:dyDescent="0.25">
      <c r="C298" s="5"/>
      <c r="D298" s="5"/>
      <c r="E298" s="9"/>
    </row>
    <row r="299" spans="3:5" x14ac:dyDescent="0.25">
      <c r="C299" s="5"/>
      <c r="D299" s="5"/>
      <c r="E299" s="9"/>
    </row>
    <row r="300" spans="3:5" x14ac:dyDescent="0.25">
      <c r="C300" s="5"/>
      <c r="D300" s="5"/>
      <c r="E300" s="9"/>
    </row>
    <row r="301" spans="3:5" x14ac:dyDescent="0.25">
      <c r="C301" s="5"/>
      <c r="D301" s="5"/>
      <c r="E301" s="9"/>
    </row>
    <row r="302" spans="3:5" x14ac:dyDescent="0.25">
      <c r="C302" s="5"/>
      <c r="D302" s="5"/>
      <c r="E302" s="9"/>
    </row>
    <row r="303" spans="3:5" x14ac:dyDescent="0.25">
      <c r="C303" s="5"/>
      <c r="D303" s="5"/>
      <c r="E303" s="9"/>
    </row>
    <row r="304" spans="3:5" x14ac:dyDescent="0.25">
      <c r="C304" s="5"/>
      <c r="D304" s="5"/>
      <c r="E304" s="9"/>
    </row>
    <row r="305" spans="3:5" x14ac:dyDescent="0.25">
      <c r="C305" s="5"/>
      <c r="D305" s="5"/>
      <c r="E305" s="9"/>
    </row>
    <row r="306" spans="3:5" x14ac:dyDescent="0.25">
      <c r="C306" s="5"/>
      <c r="D306" s="5"/>
      <c r="E306" s="9"/>
    </row>
    <row r="307" spans="3:5" x14ac:dyDescent="0.25">
      <c r="C307" s="5"/>
      <c r="D307" s="5"/>
      <c r="E307" s="9"/>
    </row>
    <row r="308" spans="3:5" x14ac:dyDescent="0.25">
      <c r="C308" s="5"/>
      <c r="D308" s="5"/>
      <c r="E308" s="9"/>
    </row>
    <row r="309" spans="3:5" x14ac:dyDescent="0.25">
      <c r="C309" s="5"/>
      <c r="D309" s="5"/>
      <c r="E309" s="9"/>
    </row>
    <row r="310" spans="3:5" x14ac:dyDescent="0.25">
      <c r="C310" s="5"/>
      <c r="D310" s="5"/>
      <c r="E310" s="9"/>
    </row>
    <row r="311" spans="3:5" x14ac:dyDescent="0.25">
      <c r="C311" s="5"/>
      <c r="D311" s="5"/>
      <c r="E311" s="9"/>
    </row>
    <row r="312" spans="3:5" x14ac:dyDescent="0.25">
      <c r="C312" s="5"/>
      <c r="D312" s="5"/>
      <c r="E312" s="9"/>
    </row>
    <row r="313" spans="3:5" x14ac:dyDescent="0.25">
      <c r="C313" s="5"/>
      <c r="D313" s="5"/>
      <c r="E313" s="9"/>
    </row>
    <row r="314" spans="3:5" x14ac:dyDescent="0.25">
      <c r="C314" s="5"/>
      <c r="D314" s="5"/>
      <c r="E314" s="9"/>
    </row>
    <row r="315" spans="3:5" x14ac:dyDescent="0.25">
      <c r="C315" s="5"/>
      <c r="D315" s="5"/>
      <c r="E315" s="9"/>
    </row>
    <row r="316" spans="3:5" x14ac:dyDescent="0.25">
      <c r="C316" s="5"/>
      <c r="D316" s="5"/>
      <c r="E316" s="9"/>
    </row>
    <row r="317" spans="3:5" x14ac:dyDescent="0.25">
      <c r="C317" s="5"/>
      <c r="D317" s="5"/>
      <c r="E317" s="9"/>
    </row>
    <row r="318" spans="3:5" x14ac:dyDescent="0.25">
      <c r="C318" s="5"/>
      <c r="D318" s="5"/>
      <c r="E318" s="9"/>
    </row>
    <row r="319" spans="3:5" x14ac:dyDescent="0.25">
      <c r="C319" s="5"/>
      <c r="D319" s="5"/>
      <c r="E319" s="9"/>
    </row>
    <row r="320" spans="3:5" x14ac:dyDescent="0.25">
      <c r="C320" s="5"/>
      <c r="D320" s="5"/>
      <c r="E320" s="9"/>
    </row>
    <row r="321" spans="3:5" x14ac:dyDescent="0.25">
      <c r="C321" s="5"/>
      <c r="D321" s="5"/>
      <c r="E321" s="9"/>
    </row>
    <row r="322" spans="3:5" x14ac:dyDescent="0.25">
      <c r="C322" s="5"/>
      <c r="D322" s="5"/>
      <c r="E322" s="9"/>
    </row>
    <row r="323" spans="3:5" x14ac:dyDescent="0.25">
      <c r="C323" s="5"/>
      <c r="D323" s="5"/>
      <c r="E323" s="9"/>
    </row>
    <row r="324" spans="3:5" x14ac:dyDescent="0.25">
      <c r="C324" s="5"/>
      <c r="D324" s="5"/>
      <c r="E324" s="9"/>
    </row>
    <row r="325" spans="3:5" x14ac:dyDescent="0.25">
      <c r="C325" s="5"/>
      <c r="D325" s="5"/>
      <c r="E325" s="9"/>
    </row>
    <row r="326" spans="3:5" x14ac:dyDescent="0.25">
      <c r="C326" s="5"/>
      <c r="D326" s="5"/>
      <c r="E326" s="9"/>
    </row>
    <row r="327" spans="3:5" x14ac:dyDescent="0.25">
      <c r="C327" s="5"/>
      <c r="D327" s="5"/>
      <c r="E327" s="9"/>
    </row>
    <row r="328" spans="3:5" x14ac:dyDescent="0.25">
      <c r="C328" s="5"/>
      <c r="D328" s="5"/>
      <c r="E328" s="9"/>
    </row>
    <row r="329" spans="3:5" x14ac:dyDescent="0.25">
      <c r="C329" s="5"/>
      <c r="D329" s="5"/>
      <c r="E329" s="9"/>
    </row>
    <row r="330" spans="3:5" x14ac:dyDescent="0.25">
      <c r="C330" s="5"/>
      <c r="D330" s="5"/>
      <c r="E330" s="9"/>
    </row>
    <row r="331" spans="3:5" x14ac:dyDescent="0.25">
      <c r="C331" s="5"/>
      <c r="D331" s="5"/>
      <c r="E331" s="9"/>
    </row>
    <row r="332" spans="3:5" x14ac:dyDescent="0.25">
      <c r="C332" s="5"/>
      <c r="D332" s="5"/>
      <c r="E332" s="9"/>
    </row>
    <row r="333" spans="3:5" x14ac:dyDescent="0.25">
      <c r="C333" s="5"/>
      <c r="D333" s="5"/>
      <c r="E333" s="9"/>
    </row>
    <row r="334" spans="3:5" x14ac:dyDescent="0.25">
      <c r="C334" s="5"/>
      <c r="D334" s="5"/>
      <c r="E334" s="9"/>
    </row>
    <row r="335" spans="3:5" x14ac:dyDescent="0.25">
      <c r="C335" s="5"/>
      <c r="D335" s="5"/>
      <c r="E335" s="9"/>
    </row>
    <row r="336" spans="3:5" x14ac:dyDescent="0.25">
      <c r="C336" s="5"/>
      <c r="D336" s="5"/>
      <c r="E336" s="9"/>
    </row>
    <row r="337" spans="3:5" x14ac:dyDescent="0.25">
      <c r="C337" s="5"/>
      <c r="D337" s="5"/>
      <c r="E337" s="9"/>
    </row>
    <row r="338" spans="3:5" x14ac:dyDescent="0.25">
      <c r="C338" s="5"/>
      <c r="D338" s="5"/>
      <c r="E338" s="9"/>
    </row>
    <row r="339" spans="3:5" x14ac:dyDescent="0.25">
      <c r="C339" s="5"/>
      <c r="D339" s="5"/>
      <c r="E339" s="9"/>
    </row>
    <row r="340" spans="3:5" x14ac:dyDescent="0.25">
      <c r="C340" s="5"/>
      <c r="D340" s="5"/>
      <c r="E340" s="9"/>
    </row>
    <row r="341" spans="3:5" x14ac:dyDescent="0.25">
      <c r="C341" s="5"/>
      <c r="D341" s="5"/>
      <c r="E341" s="9"/>
    </row>
    <row r="342" spans="3:5" x14ac:dyDescent="0.25">
      <c r="C342" s="5"/>
      <c r="D342" s="5"/>
      <c r="E342" s="9"/>
    </row>
    <row r="343" spans="3:5" x14ac:dyDescent="0.25">
      <c r="C343" s="5"/>
      <c r="D343" s="5"/>
      <c r="E343" s="9"/>
    </row>
    <row r="344" spans="3:5" x14ac:dyDescent="0.25">
      <c r="C344" s="5"/>
      <c r="D344" s="5"/>
      <c r="E344" s="9"/>
    </row>
    <row r="345" spans="3:5" x14ac:dyDescent="0.25">
      <c r="C345" s="5"/>
      <c r="D345" s="5"/>
      <c r="E345" s="9"/>
    </row>
    <row r="346" spans="3:5" x14ac:dyDescent="0.25">
      <c r="C346" s="5"/>
      <c r="D346" s="5"/>
      <c r="E346" s="9"/>
    </row>
    <row r="347" spans="3:5" x14ac:dyDescent="0.25">
      <c r="C347" s="5"/>
      <c r="D347" s="5"/>
      <c r="E347" s="9"/>
    </row>
    <row r="348" spans="3:5" x14ac:dyDescent="0.25">
      <c r="C348" s="5"/>
      <c r="D348" s="5"/>
      <c r="E348" s="9"/>
    </row>
    <row r="349" spans="3:5" x14ac:dyDescent="0.25">
      <c r="C349" s="5"/>
      <c r="D349" s="5"/>
      <c r="E349" s="9"/>
    </row>
    <row r="350" spans="3:5" x14ac:dyDescent="0.25">
      <c r="C350" s="5"/>
      <c r="D350" s="5"/>
      <c r="E350" s="9"/>
    </row>
    <row r="351" spans="3:5" x14ac:dyDescent="0.25">
      <c r="C351" s="5"/>
      <c r="D351" s="5"/>
      <c r="E351" s="9"/>
    </row>
    <row r="352" spans="3:5" x14ac:dyDescent="0.25">
      <c r="C352" s="5"/>
      <c r="D352" s="5"/>
      <c r="E352" s="9"/>
    </row>
    <row r="353" spans="3:5" x14ac:dyDescent="0.25">
      <c r="C353" s="5"/>
      <c r="D353" s="5"/>
      <c r="E353" s="9"/>
    </row>
    <row r="354" spans="3:5" x14ac:dyDescent="0.25">
      <c r="C354" s="5"/>
      <c r="D354" s="5"/>
      <c r="E354" s="9"/>
    </row>
    <row r="355" spans="3:5" x14ac:dyDescent="0.25">
      <c r="C355" s="5"/>
      <c r="D355" s="5"/>
      <c r="E355" s="9"/>
    </row>
    <row r="356" spans="3:5" x14ac:dyDescent="0.25">
      <c r="C356" s="5"/>
      <c r="D356" s="5"/>
      <c r="E356" s="9"/>
    </row>
    <row r="357" spans="3:5" x14ac:dyDescent="0.25">
      <c r="C357" s="5"/>
      <c r="D357" s="5"/>
      <c r="E357" s="9"/>
    </row>
    <row r="358" spans="3:5" x14ac:dyDescent="0.25">
      <c r="C358" s="5"/>
      <c r="D358" s="5"/>
      <c r="E358" s="9"/>
    </row>
    <row r="359" spans="3:5" x14ac:dyDescent="0.25">
      <c r="C359" s="5"/>
      <c r="D359" s="5"/>
      <c r="E359" s="9"/>
    </row>
    <row r="360" spans="3:5" x14ac:dyDescent="0.25">
      <c r="C360" s="5"/>
      <c r="D360" s="5"/>
      <c r="E360" s="9"/>
    </row>
    <row r="361" spans="3:5" x14ac:dyDescent="0.25">
      <c r="C361" s="5"/>
      <c r="D361" s="5"/>
      <c r="E361" s="9"/>
    </row>
    <row r="362" spans="3:5" x14ac:dyDescent="0.25">
      <c r="C362" s="5"/>
      <c r="D362" s="5"/>
      <c r="E362" s="9"/>
    </row>
    <row r="363" spans="3:5" x14ac:dyDescent="0.25">
      <c r="C363" s="5"/>
      <c r="D363" s="5"/>
      <c r="E363" s="9"/>
    </row>
    <row r="364" spans="3:5" x14ac:dyDescent="0.25">
      <c r="C364" s="5"/>
      <c r="D364" s="5"/>
      <c r="E364" s="9"/>
    </row>
    <row r="365" spans="3:5" x14ac:dyDescent="0.25">
      <c r="C365" s="5"/>
      <c r="D365" s="5"/>
      <c r="E365" s="9"/>
    </row>
    <row r="366" spans="3:5" x14ac:dyDescent="0.25">
      <c r="C366" s="5"/>
      <c r="D366" s="5"/>
      <c r="E366" s="9"/>
    </row>
    <row r="367" spans="3:5" x14ac:dyDescent="0.25">
      <c r="C367" s="5"/>
      <c r="D367" s="5"/>
      <c r="E367" s="9"/>
    </row>
    <row r="368" spans="3:5" x14ac:dyDescent="0.25">
      <c r="C368" s="5"/>
      <c r="D368" s="5"/>
      <c r="E368" s="9"/>
    </row>
    <row r="369" spans="3:5" x14ac:dyDescent="0.25">
      <c r="C369" s="5"/>
      <c r="D369" s="5"/>
      <c r="E369" s="9"/>
    </row>
    <row r="370" spans="3:5" x14ac:dyDescent="0.25">
      <c r="C370" s="5"/>
      <c r="D370" s="5"/>
      <c r="E370" s="9"/>
    </row>
    <row r="371" spans="3:5" x14ac:dyDescent="0.25">
      <c r="C371" s="5"/>
      <c r="D371" s="5"/>
      <c r="E371" s="9"/>
    </row>
    <row r="372" spans="3:5" x14ac:dyDescent="0.25">
      <c r="C372" s="5"/>
      <c r="D372" s="5"/>
      <c r="E372" s="9"/>
    </row>
    <row r="373" spans="3:5" x14ac:dyDescent="0.25">
      <c r="C373" s="5"/>
      <c r="D373" s="5"/>
      <c r="E373" s="9"/>
    </row>
    <row r="374" spans="3:5" x14ac:dyDescent="0.25">
      <c r="C374" s="5"/>
      <c r="D374" s="5"/>
      <c r="E374" s="9"/>
    </row>
    <row r="375" spans="3:5" x14ac:dyDescent="0.25">
      <c r="C375" s="5"/>
      <c r="D375" s="5"/>
      <c r="E375" s="9"/>
    </row>
    <row r="376" spans="3:5" x14ac:dyDescent="0.25">
      <c r="C376" s="5"/>
      <c r="D376" s="5"/>
      <c r="E376" s="9"/>
    </row>
    <row r="377" spans="3:5" x14ac:dyDescent="0.25">
      <c r="C377" s="5"/>
      <c r="D377" s="5"/>
      <c r="E377" s="9"/>
    </row>
    <row r="378" spans="3:5" x14ac:dyDescent="0.25">
      <c r="C378" s="5"/>
      <c r="D378" s="5"/>
      <c r="E378" s="9"/>
    </row>
    <row r="379" spans="3:5" x14ac:dyDescent="0.25">
      <c r="C379" s="5"/>
      <c r="D379" s="5"/>
      <c r="E379" s="9"/>
    </row>
    <row r="380" spans="3:5" x14ac:dyDescent="0.25">
      <c r="C380" s="5"/>
      <c r="D380" s="5"/>
      <c r="E380" s="9"/>
    </row>
    <row r="381" spans="3:5" x14ac:dyDescent="0.25">
      <c r="C381" s="5"/>
      <c r="D381" s="5"/>
      <c r="E381" s="9"/>
    </row>
    <row r="382" spans="3:5" x14ac:dyDescent="0.25">
      <c r="C382" s="5"/>
      <c r="D382" s="5"/>
      <c r="E382" s="9"/>
    </row>
    <row r="383" spans="3:5" x14ac:dyDescent="0.25">
      <c r="C383" s="5"/>
      <c r="D383" s="5"/>
      <c r="E383" s="9"/>
    </row>
    <row r="384" spans="3:5" x14ac:dyDescent="0.25">
      <c r="C384" s="5"/>
      <c r="D384" s="5"/>
      <c r="E384" s="9"/>
    </row>
    <row r="385" spans="3:5" x14ac:dyDescent="0.25">
      <c r="C385" s="5"/>
      <c r="D385" s="5"/>
      <c r="E385" s="9"/>
    </row>
    <row r="386" spans="3:5" x14ac:dyDescent="0.25">
      <c r="C386" s="5"/>
      <c r="D386" s="5"/>
      <c r="E386" s="9"/>
    </row>
    <row r="387" spans="3:5" x14ac:dyDescent="0.25">
      <c r="C387" s="5"/>
      <c r="D387" s="5"/>
      <c r="E387" s="9"/>
    </row>
    <row r="388" spans="3:5" x14ac:dyDescent="0.25">
      <c r="C388" s="5"/>
      <c r="D388" s="5"/>
      <c r="E388" s="9"/>
    </row>
    <row r="389" spans="3:5" x14ac:dyDescent="0.25">
      <c r="C389" s="5"/>
      <c r="D389" s="5"/>
      <c r="E389" s="9"/>
    </row>
    <row r="390" spans="3:5" x14ac:dyDescent="0.25">
      <c r="C390" s="5"/>
      <c r="D390" s="5"/>
      <c r="E390" s="9"/>
    </row>
    <row r="391" spans="3:5" x14ac:dyDescent="0.25">
      <c r="C391" s="5"/>
      <c r="D391" s="5"/>
      <c r="E391" s="9"/>
    </row>
    <row r="392" spans="3:5" x14ac:dyDescent="0.25">
      <c r="C392" s="5"/>
      <c r="D392" s="5"/>
      <c r="E392" s="9"/>
    </row>
    <row r="393" spans="3:5" x14ac:dyDescent="0.25">
      <c r="C393" s="5"/>
      <c r="D393" s="5"/>
      <c r="E393" s="9"/>
    </row>
    <row r="394" spans="3:5" x14ac:dyDescent="0.25">
      <c r="C394" s="5"/>
      <c r="D394" s="5"/>
      <c r="E394" s="9"/>
    </row>
    <row r="395" spans="3:5" x14ac:dyDescent="0.25">
      <c r="C395" s="5"/>
      <c r="D395" s="5"/>
      <c r="E395" s="9"/>
    </row>
    <row r="396" spans="3:5" x14ac:dyDescent="0.25">
      <c r="C396" s="5"/>
      <c r="D396" s="5"/>
      <c r="E396" s="9"/>
    </row>
    <row r="397" spans="3:5" x14ac:dyDescent="0.25">
      <c r="C397" s="5"/>
      <c r="D397" s="5"/>
      <c r="E397" s="9"/>
    </row>
    <row r="398" spans="3:5" x14ac:dyDescent="0.25">
      <c r="C398" s="5"/>
      <c r="D398" s="5"/>
      <c r="E398" s="9"/>
    </row>
    <row r="399" spans="3:5" x14ac:dyDescent="0.25">
      <c r="C399" s="5"/>
      <c r="D399" s="5"/>
      <c r="E399" s="9"/>
    </row>
    <row r="400" spans="3:5" x14ac:dyDescent="0.25">
      <c r="C400" s="5"/>
      <c r="D400" s="5"/>
      <c r="E400" s="9"/>
    </row>
    <row r="401" spans="3:5" x14ac:dyDescent="0.25">
      <c r="C401" s="5"/>
      <c r="D401" s="5"/>
      <c r="E401" s="9"/>
    </row>
    <row r="402" spans="3:5" x14ac:dyDescent="0.25">
      <c r="C402" s="5"/>
      <c r="D402" s="5"/>
      <c r="E402" s="9"/>
    </row>
    <row r="403" spans="3:5" x14ac:dyDescent="0.25">
      <c r="C403" s="5"/>
      <c r="D403" s="5"/>
      <c r="E403" s="9"/>
    </row>
    <row r="404" spans="3:5" x14ac:dyDescent="0.25">
      <c r="C404" s="5"/>
      <c r="D404" s="5"/>
      <c r="E404" s="9"/>
    </row>
    <row r="405" spans="3:5" x14ac:dyDescent="0.25">
      <c r="C405" s="5"/>
      <c r="D405" s="5"/>
      <c r="E405" s="9"/>
    </row>
    <row r="406" spans="3:5" x14ac:dyDescent="0.25">
      <c r="C406" s="5"/>
      <c r="D406" s="5"/>
      <c r="E406" s="9"/>
    </row>
    <row r="407" spans="3:5" x14ac:dyDescent="0.25">
      <c r="C407" s="5"/>
      <c r="D407" s="5"/>
      <c r="E407" s="9"/>
    </row>
    <row r="408" spans="3:5" x14ac:dyDescent="0.25">
      <c r="C408" s="5"/>
      <c r="D408" s="5"/>
      <c r="E408" s="9"/>
    </row>
    <row r="409" spans="3:5" x14ac:dyDescent="0.25">
      <c r="C409" s="5"/>
      <c r="D409" s="5"/>
      <c r="E409" s="9"/>
    </row>
    <row r="410" spans="3:5" x14ac:dyDescent="0.25">
      <c r="C410" s="5"/>
      <c r="D410" s="5"/>
      <c r="E410" s="9"/>
    </row>
    <row r="411" spans="3:5" x14ac:dyDescent="0.25">
      <c r="C411" s="5"/>
      <c r="D411" s="5"/>
      <c r="E411" s="9"/>
    </row>
    <row r="412" spans="3:5" x14ac:dyDescent="0.25">
      <c r="C412" s="5"/>
      <c r="D412" s="5"/>
      <c r="E412" s="9"/>
    </row>
    <row r="413" spans="3:5" x14ac:dyDescent="0.25">
      <c r="C413" s="5"/>
      <c r="D413" s="5"/>
      <c r="E413" s="9"/>
    </row>
    <row r="414" spans="3:5" x14ac:dyDescent="0.25">
      <c r="C414" s="5"/>
      <c r="D414" s="5"/>
      <c r="E414" s="9"/>
    </row>
    <row r="415" spans="3:5" x14ac:dyDescent="0.25">
      <c r="C415" s="5"/>
      <c r="D415" s="5"/>
      <c r="E415" s="9"/>
    </row>
    <row r="416" spans="3:5" x14ac:dyDescent="0.25">
      <c r="C416" s="5"/>
      <c r="D416" s="5"/>
      <c r="E416" s="9"/>
    </row>
    <row r="417" spans="3:5" x14ac:dyDescent="0.25">
      <c r="C417" s="5"/>
      <c r="D417" s="5"/>
      <c r="E417" s="9"/>
    </row>
    <row r="418" spans="3:5" x14ac:dyDescent="0.25">
      <c r="C418" s="5"/>
      <c r="D418" s="5"/>
      <c r="E418" s="9"/>
    </row>
    <row r="419" spans="3:5" x14ac:dyDescent="0.25">
      <c r="C419" s="5"/>
      <c r="D419" s="5"/>
      <c r="E419" s="9"/>
    </row>
    <row r="420" spans="3:5" x14ac:dyDescent="0.25">
      <c r="C420" s="5"/>
      <c r="D420" s="5"/>
      <c r="E420" s="9"/>
    </row>
    <row r="421" spans="3:5" x14ac:dyDescent="0.25">
      <c r="C421" s="5"/>
      <c r="D421" s="5"/>
      <c r="E421" s="9"/>
    </row>
    <row r="422" spans="3:5" x14ac:dyDescent="0.25">
      <c r="C422" s="5"/>
      <c r="D422" s="5"/>
      <c r="E422" s="9"/>
    </row>
    <row r="423" spans="3:5" x14ac:dyDescent="0.25">
      <c r="C423" s="5"/>
      <c r="D423" s="5"/>
      <c r="E423" s="9"/>
    </row>
    <row r="424" spans="3:5" x14ac:dyDescent="0.25">
      <c r="C424" s="5"/>
      <c r="D424" s="5"/>
      <c r="E424" s="9"/>
    </row>
    <row r="425" spans="3:5" x14ac:dyDescent="0.25">
      <c r="C425" s="5"/>
      <c r="D425" s="5"/>
      <c r="E425" s="9"/>
    </row>
    <row r="426" spans="3:5" x14ac:dyDescent="0.25">
      <c r="C426" s="5"/>
      <c r="D426" s="5"/>
      <c r="E426" s="9"/>
    </row>
    <row r="427" spans="3:5" x14ac:dyDescent="0.25">
      <c r="C427" s="5"/>
      <c r="D427" s="5"/>
      <c r="E427" s="9"/>
    </row>
    <row r="428" spans="3:5" x14ac:dyDescent="0.25">
      <c r="C428" s="5"/>
      <c r="D428" s="5"/>
      <c r="E428" s="9"/>
    </row>
    <row r="429" spans="3:5" x14ac:dyDescent="0.25">
      <c r="C429" s="5"/>
      <c r="D429" s="5"/>
      <c r="E429" s="9"/>
    </row>
    <row r="430" spans="3:5" x14ac:dyDescent="0.25">
      <c r="C430" s="5"/>
      <c r="D430" s="5"/>
      <c r="E430" s="9"/>
    </row>
    <row r="431" spans="3:5" x14ac:dyDescent="0.25">
      <c r="C431" s="5"/>
      <c r="D431" s="5"/>
      <c r="E431" s="9"/>
    </row>
    <row r="432" spans="3:5" x14ac:dyDescent="0.25">
      <c r="C432" s="5"/>
      <c r="D432" s="5"/>
      <c r="E432" s="9"/>
    </row>
    <row r="433" spans="3:5" x14ac:dyDescent="0.25">
      <c r="C433" s="5"/>
      <c r="D433" s="5"/>
      <c r="E433" s="9"/>
    </row>
    <row r="434" spans="3:5" x14ac:dyDescent="0.25">
      <c r="C434" s="5"/>
      <c r="D434" s="5"/>
      <c r="E434" s="9"/>
    </row>
    <row r="435" spans="3:5" x14ac:dyDescent="0.25">
      <c r="C435" s="5"/>
      <c r="D435" s="5"/>
      <c r="E435" s="9"/>
    </row>
    <row r="436" spans="3:5" x14ac:dyDescent="0.25">
      <c r="C436" s="5"/>
      <c r="D436" s="5"/>
      <c r="E436" s="9"/>
    </row>
    <row r="437" spans="3:5" x14ac:dyDescent="0.25">
      <c r="C437" s="5"/>
      <c r="D437" s="5"/>
      <c r="E437" s="9"/>
    </row>
    <row r="438" spans="3:5" x14ac:dyDescent="0.25">
      <c r="C438" s="5"/>
      <c r="D438" s="5"/>
      <c r="E438" s="9"/>
    </row>
    <row r="439" spans="3:5" x14ac:dyDescent="0.25">
      <c r="C439" s="5"/>
      <c r="D439" s="5"/>
      <c r="E439" s="9"/>
    </row>
    <row r="440" spans="3:5" x14ac:dyDescent="0.25">
      <c r="C440" s="5"/>
      <c r="D440" s="5"/>
      <c r="E440" s="9"/>
    </row>
    <row r="441" spans="3:5" x14ac:dyDescent="0.25">
      <c r="C441" s="5"/>
      <c r="D441" s="5"/>
      <c r="E441" s="9"/>
    </row>
    <row r="442" spans="3:5" x14ac:dyDescent="0.25">
      <c r="C442" s="5"/>
      <c r="D442" s="5"/>
      <c r="E442" s="9"/>
    </row>
    <row r="443" spans="3:5" x14ac:dyDescent="0.25">
      <c r="C443" s="5"/>
      <c r="D443" s="5"/>
      <c r="E443" s="9"/>
    </row>
    <row r="444" spans="3:5" x14ac:dyDescent="0.25">
      <c r="C444" s="5"/>
      <c r="D444" s="5"/>
      <c r="E444" s="9"/>
    </row>
    <row r="445" spans="3:5" x14ac:dyDescent="0.25">
      <c r="C445" s="5"/>
      <c r="D445" s="5"/>
      <c r="E445" s="9"/>
    </row>
    <row r="446" spans="3:5" x14ac:dyDescent="0.25">
      <c r="C446" s="5"/>
      <c r="D446" s="5"/>
      <c r="E446" s="9"/>
    </row>
    <row r="447" spans="3:5" x14ac:dyDescent="0.25">
      <c r="C447" s="5"/>
      <c r="D447" s="5"/>
      <c r="E447" s="9"/>
    </row>
    <row r="448" spans="3:5" x14ac:dyDescent="0.25">
      <c r="C448" s="5"/>
      <c r="D448" s="5"/>
      <c r="E448" s="9"/>
    </row>
    <row r="449" spans="3:5" x14ac:dyDescent="0.25">
      <c r="C449" s="5"/>
      <c r="D449" s="5"/>
      <c r="E449" s="9"/>
    </row>
    <row r="450" spans="3:5" x14ac:dyDescent="0.25">
      <c r="C450" s="5"/>
      <c r="D450" s="5"/>
      <c r="E450" s="9"/>
    </row>
    <row r="451" spans="3:5" x14ac:dyDescent="0.25">
      <c r="C451" s="5"/>
      <c r="D451" s="5"/>
      <c r="E451" s="9"/>
    </row>
    <row r="452" spans="3:5" x14ac:dyDescent="0.25">
      <c r="C452" s="5"/>
      <c r="D452" s="5"/>
      <c r="E452" s="9"/>
    </row>
    <row r="453" spans="3:5" x14ac:dyDescent="0.25">
      <c r="C453" s="5"/>
      <c r="D453" s="5"/>
      <c r="E453" s="9"/>
    </row>
    <row r="454" spans="3:5" x14ac:dyDescent="0.25">
      <c r="C454" s="5"/>
      <c r="D454" s="5"/>
      <c r="E454" s="9"/>
    </row>
    <row r="455" spans="3:5" x14ac:dyDescent="0.25">
      <c r="C455" s="5"/>
      <c r="D455" s="5"/>
      <c r="E455" s="9"/>
    </row>
    <row r="456" spans="3:5" x14ac:dyDescent="0.25">
      <c r="C456" s="5"/>
      <c r="D456" s="5"/>
      <c r="E456" s="9"/>
    </row>
    <row r="457" spans="3:5" x14ac:dyDescent="0.25">
      <c r="C457" s="5"/>
      <c r="D457" s="5"/>
      <c r="E457" s="9"/>
    </row>
    <row r="458" spans="3:5" x14ac:dyDescent="0.25">
      <c r="C458" s="5"/>
      <c r="D458" s="5"/>
      <c r="E458" s="9"/>
    </row>
    <row r="459" spans="3:5" x14ac:dyDescent="0.25">
      <c r="C459" s="5"/>
      <c r="D459" s="5"/>
      <c r="E459" s="9"/>
    </row>
    <row r="460" spans="3:5" x14ac:dyDescent="0.25">
      <c r="C460" s="5"/>
      <c r="D460" s="5"/>
      <c r="E460" s="9"/>
    </row>
    <row r="461" spans="3:5" x14ac:dyDescent="0.25">
      <c r="C461" s="5"/>
      <c r="D461" s="5"/>
      <c r="E461" s="9"/>
    </row>
    <row r="462" spans="3:5" x14ac:dyDescent="0.25">
      <c r="C462" s="5"/>
      <c r="D462" s="5"/>
      <c r="E462" s="9"/>
    </row>
    <row r="463" spans="3:5" x14ac:dyDescent="0.25">
      <c r="C463" s="5"/>
      <c r="D463" s="5"/>
      <c r="E463" s="9"/>
    </row>
    <row r="464" spans="3:5" x14ac:dyDescent="0.25">
      <c r="C464" s="5"/>
      <c r="D464" s="5"/>
      <c r="E464" s="9"/>
    </row>
    <row r="465" spans="3:5" x14ac:dyDescent="0.25">
      <c r="C465" s="5"/>
      <c r="D465" s="5"/>
      <c r="E465" s="9"/>
    </row>
    <row r="466" spans="3:5" x14ac:dyDescent="0.25">
      <c r="C466" s="5"/>
      <c r="D466" s="5"/>
      <c r="E466" s="9"/>
    </row>
    <row r="467" spans="3:5" x14ac:dyDescent="0.25">
      <c r="C467" s="5"/>
      <c r="D467" s="5"/>
      <c r="E467" s="9"/>
    </row>
    <row r="468" spans="3:5" x14ac:dyDescent="0.25">
      <c r="C468" s="5"/>
      <c r="D468" s="5"/>
      <c r="E468" s="9"/>
    </row>
    <row r="469" spans="3:5" x14ac:dyDescent="0.25">
      <c r="C469" s="5"/>
      <c r="D469" s="5"/>
      <c r="E469" s="9"/>
    </row>
    <row r="470" spans="3:5" x14ac:dyDescent="0.25">
      <c r="C470" s="5"/>
      <c r="D470" s="5"/>
      <c r="E470" s="9"/>
    </row>
    <row r="471" spans="3:5" x14ac:dyDescent="0.25">
      <c r="C471" s="5"/>
      <c r="D471" s="5"/>
      <c r="E471" s="9"/>
    </row>
    <row r="472" spans="3:5" x14ac:dyDescent="0.25">
      <c r="C472" s="5"/>
      <c r="D472" s="5"/>
      <c r="E472" s="9"/>
    </row>
    <row r="473" spans="3:5" x14ac:dyDescent="0.25">
      <c r="C473" s="5"/>
      <c r="D473" s="5"/>
      <c r="E473" s="9"/>
    </row>
    <row r="474" spans="3:5" x14ac:dyDescent="0.25">
      <c r="C474" s="5"/>
      <c r="D474" s="5"/>
      <c r="E474" s="9"/>
    </row>
    <row r="475" spans="3:5" x14ac:dyDescent="0.25">
      <c r="C475" s="5"/>
      <c r="D475" s="5"/>
      <c r="E475" s="9"/>
    </row>
    <row r="476" spans="3:5" x14ac:dyDescent="0.25">
      <c r="C476" s="5"/>
      <c r="D476" s="5"/>
      <c r="E476" s="9"/>
    </row>
    <row r="477" spans="3:5" x14ac:dyDescent="0.25">
      <c r="C477" s="5"/>
      <c r="D477" s="5"/>
      <c r="E477" s="9"/>
    </row>
    <row r="478" spans="3:5" x14ac:dyDescent="0.25">
      <c r="C478" s="5"/>
      <c r="D478" s="5"/>
      <c r="E478" s="9"/>
    </row>
    <row r="479" spans="3:5" x14ac:dyDescent="0.25">
      <c r="C479" s="5"/>
      <c r="D479" s="5"/>
      <c r="E479" s="9"/>
    </row>
    <row r="480" spans="3:5" x14ac:dyDescent="0.25">
      <c r="C480" s="5"/>
      <c r="D480" s="5"/>
      <c r="E480" s="9"/>
    </row>
    <row r="481" spans="3:5" x14ac:dyDescent="0.25">
      <c r="C481" s="5"/>
      <c r="D481" s="5"/>
      <c r="E481" s="9"/>
    </row>
    <row r="482" spans="3:5" x14ac:dyDescent="0.25">
      <c r="C482" s="5"/>
      <c r="D482" s="5"/>
      <c r="E482" s="9"/>
    </row>
    <row r="483" spans="3:5" x14ac:dyDescent="0.25">
      <c r="C483" s="5"/>
      <c r="D483" s="5"/>
      <c r="E483" s="9"/>
    </row>
    <row r="484" spans="3:5" x14ac:dyDescent="0.25">
      <c r="C484" s="5"/>
      <c r="D484" s="5"/>
      <c r="E484" s="9"/>
    </row>
    <row r="485" spans="3:5" x14ac:dyDescent="0.25">
      <c r="C485" s="5"/>
      <c r="D485" s="5"/>
      <c r="E485" s="9"/>
    </row>
    <row r="486" spans="3:5" x14ac:dyDescent="0.25">
      <c r="C486" s="5"/>
      <c r="D486" s="5"/>
      <c r="E486" s="9"/>
    </row>
    <row r="487" spans="3:5" x14ac:dyDescent="0.25">
      <c r="C487" s="5"/>
      <c r="D487" s="5"/>
      <c r="E487" s="9"/>
    </row>
    <row r="488" spans="3:5" x14ac:dyDescent="0.25">
      <c r="C488" s="5"/>
      <c r="D488" s="5"/>
      <c r="E488" s="9"/>
    </row>
    <row r="489" spans="3:5" x14ac:dyDescent="0.25">
      <c r="C489" s="5"/>
      <c r="D489" s="5"/>
      <c r="E489" s="9"/>
    </row>
    <row r="490" spans="3:5" x14ac:dyDescent="0.25">
      <c r="C490" s="5"/>
      <c r="D490" s="5"/>
      <c r="E490" s="9"/>
    </row>
    <row r="491" spans="3:5" x14ac:dyDescent="0.25">
      <c r="C491" s="5"/>
      <c r="D491" s="5"/>
      <c r="E491" s="9"/>
    </row>
    <row r="492" spans="3:5" x14ac:dyDescent="0.25">
      <c r="C492" s="5"/>
      <c r="D492" s="5"/>
      <c r="E492" s="9"/>
    </row>
    <row r="493" spans="3:5" x14ac:dyDescent="0.25">
      <c r="C493" s="5"/>
      <c r="D493" s="5"/>
      <c r="E493" s="9"/>
    </row>
    <row r="494" spans="3:5" x14ac:dyDescent="0.25">
      <c r="C494" s="5"/>
      <c r="D494" s="5"/>
      <c r="E494" s="9"/>
    </row>
    <row r="495" spans="3:5" x14ac:dyDescent="0.25">
      <c r="C495" s="5"/>
      <c r="D495" s="5"/>
      <c r="E495" s="9"/>
    </row>
    <row r="496" spans="3:5" x14ac:dyDescent="0.25">
      <c r="C496" s="5"/>
      <c r="D496" s="5"/>
      <c r="E496" s="9"/>
    </row>
    <row r="497" spans="3:5" x14ac:dyDescent="0.25">
      <c r="C497" s="5"/>
      <c r="D497" s="5"/>
      <c r="E497" s="9"/>
    </row>
    <row r="498" spans="3:5" x14ac:dyDescent="0.25">
      <c r="C498" s="5"/>
      <c r="D498" s="5"/>
      <c r="E498" s="9"/>
    </row>
    <row r="499" spans="3:5" x14ac:dyDescent="0.25">
      <c r="C499" s="5"/>
      <c r="D499" s="5"/>
      <c r="E499" s="9"/>
    </row>
    <row r="500" spans="3:5" x14ac:dyDescent="0.25">
      <c r="C500" s="5"/>
      <c r="D500" s="5"/>
      <c r="E500" s="9"/>
    </row>
    <row r="501" spans="3:5" x14ac:dyDescent="0.25">
      <c r="C501" s="5"/>
      <c r="D501" s="5"/>
      <c r="E501" s="9"/>
    </row>
    <row r="502" spans="3:5" x14ac:dyDescent="0.25">
      <c r="C502" s="5"/>
      <c r="D502" s="5"/>
      <c r="E502" s="9"/>
    </row>
    <row r="503" spans="3:5" x14ac:dyDescent="0.25">
      <c r="C503" s="5"/>
      <c r="D503" s="5"/>
      <c r="E503" s="9"/>
    </row>
    <row r="504" spans="3:5" x14ac:dyDescent="0.25">
      <c r="C504" s="5"/>
      <c r="D504" s="5"/>
      <c r="E504" s="9"/>
    </row>
    <row r="505" spans="3:5" x14ac:dyDescent="0.25">
      <c r="C505" s="5"/>
      <c r="D505" s="5"/>
      <c r="E505" s="9"/>
    </row>
    <row r="506" spans="3:5" x14ac:dyDescent="0.25">
      <c r="C506" s="5"/>
      <c r="D506" s="5"/>
      <c r="E506" s="9"/>
    </row>
    <row r="507" spans="3:5" x14ac:dyDescent="0.25">
      <c r="C507" s="5"/>
      <c r="D507" s="5"/>
      <c r="E507" s="9"/>
    </row>
    <row r="508" spans="3:5" x14ac:dyDescent="0.25">
      <c r="C508" s="5"/>
      <c r="D508" s="5"/>
      <c r="E508" s="9"/>
    </row>
    <row r="509" spans="3:5" x14ac:dyDescent="0.25">
      <c r="C509" s="5"/>
      <c r="D509" s="5"/>
      <c r="E509" s="9"/>
    </row>
    <row r="510" spans="3:5" x14ac:dyDescent="0.25">
      <c r="C510" s="5"/>
      <c r="D510" s="5"/>
      <c r="E510" s="9"/>
    </row>
    <row r="511" spans="3:5" x14ac:dyDescent="0.25">
      <c r="C511" s="5"/>
      <c r="D511" s="5"/>
      <c r="E511" s="9"/>
    </row>
    <row r="512" spans="3:5" x14ac:dyDescent="0.25">
      <c r="C512" s="5"/>
      <c r="D512" s="5"/>
      <c r="E512" s="9"/>
    </row>
    <row r="513" spans="3:5" x14ac:dyDescent="0.25">
      <c r="C513" s="5"/>
      <c r="D513" s="5"/>
      <c r="E513" s="9"/>
    </row>
    <row r="514" spans="3:5" x14ac:dyDescent="0.25">
      <c r="C514" s="5"/>
      <c r="D514" s="5"/>
      <c r="E514" s="9"/>
    </row>
    <row r="515" spans="3:5" x14ac:dyDescent="0.25">
      <c r="C515" s="5"/>
      <c r="D515" s="5"/>
      <c r="E515" s="9"/>
    </row>
    <row r="516" spans="3:5" x14ac:dyDescent="0.25">
      <c r="C516" s="5"/>
      <c r="D516" s="5"/>
      <c r="E516" s="9"/>
    </row>
    <row r="517" spans="3:5" x14ac:dyDescent="0.25">
      <c r="C517" s="5"/>
      <c r="D517" s="5"/>
      <c r="E517" s="9"/>
    </row>
    <row r="518" spans="3:5" x14ac:dyDescent="0.25">
      <c r="C518" s="5"/>
      <c r="D518" s="5"/>
      <c r="E518" s="9"/>
    </row>
    <row r="519" spans="3:5" x14ac:dyDescent="0.25">
      <c r="C519" s="5"/>
      <c r="D519" s="5"/>
      <c r="E519" s="9"/>
    </row>
    <row r="520" spans="3:5" x14ac:dyDescent="0.25">
      <c r="C520" s="5"/>
      <c r="D520" s="5"/>
      <c r="E520" s="9"/>
    </row>
    <row r="521" spans="3:5" x14ac:dyDescent="0.25">
      <c r="C521" s="5"/>
      <c r="D521" s="5"/>
      <c r="E521" s="9"/>
    </row>
    <row r="522" spans="3:5" x14ac:dyDescent="0.25">
      <c r="C522" s="5"/>
      <c r="D522" s="5"/>
      <c r="E522" s="9"/>
    </row>
    <row r="523" spans="3:5" x14ac:dyDescent="0.25">
      <c r="C523" s="5"/>
      <c r="D523" s="5"/>
      <c r="E523" s="9"/>
    </row>
    <row r="524" spans="3:5" x14ac:dyDescent="0.25">
      <c r="C524" s="5"/>
      <c r="D524" s="5"/>
      <c r="E524" s="9"/>
    </row>
    <row r="525" spans="3:5" x14ac:dyDescent="0.25">
      <c r="C525" s="5"/>
      <c r="D525" s="5"/>
      <c r="E525" s="9"/>
    </row>
    <row r="526" spans="3:5" x14ac:dyDescent="0.25">
      <c r="C526" s="5"/>
      <c r="D526" s="5"/>
      <c r="E526" s="9"/>
    </row>
    <row r="527" spans="3:5" x14ac:dyDescent="0.25">
      <c r="C527" s="5"/>
      <c r="D527" s="5"/>
      <c r="E527" s="9"/>
    </row>
    <row r="528" spans="3:5" x14ac:dyDescent="0.25">
      <c r="C528" s="5"/>
      <c r="D528" s="5"/>
      <c r="E528" s="9"/>
    </row>
    <row r="529" spans="3:5" x14ac:dyDescent="0.25">
      <c r="C529" s="5"/>
      <c r="D529" s="5"/>
      <c r="E529" s="9"/>
    </row>
    <row r="530" spans="3:5" x14ac:dyDescent="0.25">
      <c r="C530" s="5"/>
      <c r="D530" s="5"/>
      <c r="E530" s="9"/>
    </row>
    <row r="531" spans="3:5" x14ac:dyDescent="0.25">
      <c r="C531" s="5"/>
      <c r="D531" s="5"/>
      <c r="E531" s="9"/>
    </row>
    <row r="532" spans="3:5" x14ac:dyDescent="0.25">
      <c r="C532" s="5"/>
      <c r="D532" s="5"/>
      <c r="E532" s="9"/>
    </row>
    <row r="533" spans="3:5" x14ac:dyDescent="0.25">
      <c r="C533" s="5"/>
      <c r="D533" s="5"/>
      <c r="E533" s="9"/>
    </row>
    <row r="534" spans="3:5" x14ac:dyDescent="0.25">
      <c r="C534" s="5"/>
      <c r="D534" s="5"/>
      <c r="E534" s="9"/>
    </row>
    <row r="535" spans="3:5" x14ac:dyDescent="0.25">
      <c r="C535" s="5"/>
      <c r="D535" s="5"/>
      <c r="E535" s="9"/>
    </row>
    <row r="536" spans="3:5" x14ac:dyDescent="0.25">
      <c r="C536" s="5"/>
      <c r="D536" s="5"/>
      <c r="E536" s="9"/>
    </row>
    <row r="537" spans="3:5" x14ac:dyDescent="0.25">
      <c r="C537" s="5"/>
      <c r="D537" s="5"/>
      <c r="E537" s="9"/>
    </row>
    <row r="538" spans="3:5" x14ac:dyDescent="0.25">
      <c r="C538" s="5"/>
      <c r="D538" s="5"/>
      <c r="E538" s="9"/>
    </row>
    <row r="539" spans="3:5" x14ac:dyDescent="0.25">
      <c r="C539" s="5"/>
      <c r="D539" s="5"/>
      <c r="E539" s="9"/>
    </row>
    <row r="540" spans="3:5" x14ac:dyDescent="0.25">
      <c r="C540" s="5"/>
      <c r="D540" s="5"/>
      <c r="E540" s="9"/>
    </row>
    <row r="541" spans="3:5" x14ac:dyDescent="0.25">
      <c r="C541" s="5"/>
      <c r="D541" s="5"/>
      <c r="E541" s="9"/>
    </row>
    <row r="542" spans="3:5" x14ac:dyDescent="0.25">
      <c r="C542" s="5"/>
      <c r="D542" s="5"/>
      <c r="E542" s="9"/>
    </row>
    <row r="543" spans="3:5" x14ac:dyDescent="0.25">
      <c r="C543" s="5"/>
      <c r="D543" s="5"/>
      <c r="E543" s="9"/>
    </row>
    <row r="544" spans="3:5" x14ac:dyDescent="0.25">
      <c r="C544" s="5"/>
      <c r="D544" s="5"/>
      <c r="E544" s="9"/>
    </row>
    <row r="545" spans="3:5" x14ac:dyDescent="0.25">
      <c r="C545" s="5"/>
      <c r="D545" s="5"/>
      <c r="E545" s="9"/>
    </row>
    <row r="546" spans="3:5" x14ac:dyDescent="0.25">
      <c r="C546" s="5"/>
      <c r="D546" s="5"/>
      <c r="E546" s="9"/>
    </row>
    <row r="547" spans="3:5" x14ac:dyDescent="0.25">
      <c r="C547" s="5"/>
      <c r="D547" s="5"/>
      <c r="E547" s="9"/>
    </row>
    <row r="548" spans="3:5" x14ac:dyDescent="0.25">
      <c r="C548" s="5"/>
      <c r="D548" s="5"/>
      <c r="E548" s="9"/>
    </row>
    <row r="549" spans="3:5" x14ac:dyDescent="0.25">
      <c r="C549" s="5"/>
      <c r="D549" s="5"/>
      <c r="E549" s="9"/>
    </row>
    <row r="550" spans="3:5" x14ac:dyDescent="0.25">
      <c r="C550" s="5"/>
      <c r="D550" s="5"/>
      <c r="E550" s="9"/>
    </row>
    <row r="551" spans="3:5" x14ac:dyDescent="0.25">
      <c r="C551" s="5"/>
      <c r="D551" s="5"/>
      <c r="E551" s="9"/>
    </row>
    <row r="552" spans="3:5" x14ac:dyDescent="0.25">
      <c r="C552" s="5"/>
      <c r="D552" s="5"/>
      <c r="E552" s="9"/>
    </row>
    <row r="553" spans="3:5" x14ac:dyDescent="0.25">
      <c r="C553" s="5"/>
      <c r="D553" s="5"/>
      <c r="E553" s="9"/>
    </row>
    <row r="554" spans="3:5" x14ac:dyDescent="0.25">
      <c r="C554" s="5"/>
      <c r="D554" s="5"/>
      <c r="E554" s="9"/>
    </row>
    <row r="555" spans="3:5" x14ac:dyDescent="0.25">
      <c r="C555" s="5"/>
      <c r="D555" s="5"/>
      <c r="E555" s="9"/>
    </row>
    <row r="556" spans="3:5" x14ac:dyDescent="0.25">
      <c r="C556" s="5"/>
      <c r="D556" s="5"/>
      <c r="E556" s="9"/>
    </row>
    <row r="557" spans="3:5" x14ac:dyDescent="0.25">
      <c r="C557" s="5"/>
      <c r="D557" s="5"/>
      <c r="E557" s="9"/>
    </row>
    <row r="558" spans="3:5" x14ac:dyDescent="0.25">
      <c r="C558" s="5"/>
      <c r="D558" s="5"/>
      <c r="E558" s="9"/>
    </row>
    <row r="559" spans="3:5" x14ac:dyDescent="0.25">
      <c r="C559" s="5"/>
      <c r="D559" s="5"/>
      <c r="E559" s="9"/>
    </row>
    <row r="560" spans="3:5" x14ac:dyDescent="0.25">
      <c r="C560" s="5"/>
      <c r="D560" s="5"/>
      <c r="E560" s="9"/>
    </row>
    <row r="561" spans="3:5" x14ac:dyDescent="0.25">
      <c r="C561" s="5"/>
      <c r="D561" s="5"/>
      <c r="E561" s="9"/>
    </row>
    <row r="562" spans="3:5" x14ac:dyDescent="0.25">
      <c r="C562" s="5"/>
      <c r="D562" s="5"/>
      <c r="E562" s="9"/>
    </row>
    <row r="563" spans="3:5" x14ac:dyDescent="0.25">
      <c r="C563" s="5"/>
      <c r="D563" s="5"/>
      <c r="E563" s="9"/>
    </row>
    <row r="564" spans="3:5" x14ac:dyDescent="0.25">
      <c r="C564" s="5"/>
      <c r="D564" s="5"/>
      <c r="E564" s="9"/>
    </row>
    <row r="565" spans="3:5" x14ac:dyDescent="0.25">
      <c r="C565" s="5"/>
      <c r="D565" s="5"/>
      <c r="E565" s="9"/>
    </row>
    <row r="566" spans="3:5" x14ac:dyDescent="0.25">
      <c r="C566" s="5"/>
      <c r="D566" s="5"/>
      <c r="E566" s="9"/>
    </row>
    <row r="567" spans="3:5" x14ac:dyDescent="0.25">
      <c r="C567" s="5"/>
      <c r="D567" s="5"/>
      <c r="E567" s="9"/>
    </row>
    <row r="568" spans="3:5" x14ac:dyDescent="0.25">
      <c r="C568" s="5"/>
      <c r="D568" s="5"/>
      <c r="E568" s="9"/>
    </row>
    <row r="569" spans="3:5" x14ac:dyDescent="0.25">
      <c r="C569" s="5"/>
      <c r="D569" s="5"/>
      <c r="E569" s="9"/>
    </row>
    <row r="570" spans="3:5" x14ac:dyDescent="0.25">
      <c r="C570" s="5"/>
      <c r="D570" s="5"/>
      <c r="E570" s="9"/>
    </row>
    <row r="571" spans="3:5" x14ac:dyDescent="0.25">
      <c r="C571" s="5"/>
      <c r="D571" s="5"/>
      <c r="E571" s="9"/>
    </row>
    <row r="572" spans="3:5" x14ac:dyDescent="0.25">
      <c r="C572" s="5"/>
      <c r="D572" s="5"/>
      <c r="E572" s="9"/>
    </row>
    <row r="573" spans="3:5" x14ac:dyDescent="0.25">
      <c r="C573" s="5"/>
      <c r="D573" s="5"/>
      <c r="E573" s="9"/>
    </row>
    <row r="574" spans="3:5" x14ac:dyDescent="0.25">
      <c r="C574" s="5"/>
      <c r="D574" s="5"/>
      <c r="E574" s="9"/>
    </row>
    <row r="575" spans="3:5" x14ac:dyDescent="0.25">
      <c r="C575" s="5"/>
      <c r="D575" s="5"/>
      <c r="E575" s="9"/>
    </row>
    <row r="576" spans="3:5" x14ac:dyDescent="0.25">
      <c r="C576" s="5"/>
      <c r="D576" s="5"/>
      <c r="E576" s="9"/>
    </row>
    <row r="577" spans="3:5" x14ac:dyDescent="0.25">
      <c r="C577" s="5"/>
      <c r="D577" s="5"/>
      <c r="E577" s="9"/>
    </row>
    <row r="578" spans="3:5" x14ac:dyDescent="0.25">
      <c r="C578" s="5"/>
      <c r="D578" s="5"/>
      <c r="E578" s="9"/>
    </row>
    <row r="579" spans="3:5" x14ac:dyDescent="0.25">
      <c r="C579" s="5"/>
      <c r="D579" s="5"/>
      <c r="E579" s="9"/>
    </row>
    <row r="580" spans="3:5" x14ac:dyDescent="0.25">
      <c r="C580" s="5"/>
      <c r="D580" s="5"/>
      <c r="E580" s="9"/>
    </row>
    <row r="581" spans="3:5" x14ac:dyDescent="0.25">
      <c r="C581" s="5"/>
      <c r="D581" s="5"/>
      <c r="E581" s="9"/>
    </row>
    <row r="582" spans="3:5" x14ac:dyDescent="0.25">
      <c r="C582" s="5"/>
      <c r="D582" s="5"/>
      <c r="E582" s="9"/>
    </row>
    <row r="583" spans="3:5" x14ac:dyDescent="0.25">
      <c r="C583" s="5"/>
      <c r="D583" s="5"/>
      <c r="E583" s="9"/>
    </row>
    <row r="584" spans="3:5" x14ac:dyDescent="0.25">
      <c r="C584" s="5"/>
      <c r="D584" s="5"/>
      <c r="E584" s="9"/>
    </row>
    <row r="585" spans="3:5" x14ac:dyDescent="0.25">
      <c r="C585" s="5"/>
      <c r="D585" s="5"/>
      <c r="E585" s="9"/>
    </row>
    <row r="586" spans="3:5" x14ac:dyDescent="0.25">
      <c r="C586" s="5"/>
      <c r="D586" s="5"/>
      <c r="E586" s="9"/>
    </row>
    <row r="587" spans="3:5" x14ac:dyDescent="0.25">
      <c r="C587" s="5"/>
      <c r="D587" s="5"/>
      <c r="E587" s="9"/>
    </row>
    <row r="588" spans="3:5" x14ac:dyDescent="0.25">
      <c r="C588" s="5"/>
      <c r="D588" s="5"/>
      <c r="E588" s="9"/>
    </row>
    <row r="589" spans="3:5" x14ac:dyDescent="0.25">
      <c r="C589" s="5"/>
      <c r="D589" s="5"/>
      <c r="E589" s="9"/>
    </row>
    <row r="590" spans="3:5" x14ac:dyDescent="0.25">
      <c r="C590" s="5"/>
      <c r="D590" s="5"/>
      <c r="E590" s="9"/>
    </row>
    <row r="591" spans="3:5" x14ac:dyDescent="0.25">
      <c r="C591" s="5"/>
      <c r="D591" s="5"/>
      <c r="E591" s="9"/>
    </row>
    <row r="592" spans="3:5" x14ac:dyDescent="0.25">
      <c r="C592" s="5"/>
      <c r="D592" s="5"/>
      <c r="E592" s="9"/>
    </row>
    <row r="593" spans="2:6" x14ac:dyDescent="0.25">
      <c r="B593" s="5"/>
      <c r="F593" s="9"/>
    </row>
    <row r="594" spans="2:6" x14ac:dyDescent="0.25">
      <c r="B594" s="5"/>
      <c r="F594" s="9"/>
    </row>
    <row r="595" spans="2:6" x14ac:dyDescent="0.25">
      <c r="B595" s="5"/>
      <c r="F595" s="9"/>
    </row>
    <row r="596" spans="2:6" x14ac:dyDescent="0.25">
      <c r="B596" s="5"/>
      <c r="F596" s="9"/>
    </row>
    <row r="597" spans="2:6" x14ac:dyDescent="0.25">
      <c r="B597" s="5"/>
      <c r="F597" s="9"/>
    </row>
    <row r="598" spans="2:6" x14ac:dyDescent="0.25">
      <c r="B598" s="5"/>
      <c r="F598" s="9"/>
    </row>
    <row r="599" spans="2:6" x14ac:dyDescent="0.25">
      <c r="B599" s="5"/>
      <c r="F599" s="9"/>
    </row>
    <row r="600" spans="2:6" x14ac:dyDescent="0.25">
      <c r="B600" s="5"/>
      <c r="F600" s="9"/>
    </row>
    <row r="601" spans="2:6" x14ac:dyDescent="0.25">
      <c r="B601" s="5"/>
      <c r="F601" s="9"/>
    </row>
    <row r="602" spans="2:6" x14ac:dyDescent="0.25">
      <c r="B602" s="5"/>
      <c r="F602" s="9"/>
    </row>
    <row r="603" spans="2:6" x14ac:dyDescent="0.25">
      <c r="B603" s="5"/>
      <c r="F603" s="9"/>
    </row>
    <row r="604" spans="2:6" x14ac:dyDescent="0.25">
      <c r="B604" s="5"/>
      <c r="F604" s="9"/>
    </row>
    <row r="605" spans="2:6" x14ac:dyDescent="0.25">
      <c r="B605" s="5"/>
      <c r="F605" s="9"/>
    </row>
    <row r="606" spans="2:6" x14ac:dyDescent="0.25">
      <c r="B606" s="5"/>
      <c r="F606" s="9"/>
    </row>
    <row r="607" spans="2:6" x14ac:dyDescent="0.25">
      <c r="B607" s="5"/>
      <c r="F607" s="9"/>
    </row>
    <row r="608" spans="2:6" x14ac:dyDescent="0.25">
      <c r="B608" s="5"/>
      <c r="F608" s="9"/>
    </row>
    <row r="609" spans="2:6" x14ac:dyDescent="0.25">
      <c r="B609" s="5"/>
      <c r="F609" s="9"/>
    </row>
    <row r="610" spans="2:6" x14ac:dyDescent="0.25">
      <c r="B610" s="5"/>
      <c r="F610" s="9"/>
    </row>
    <row r="611" spans="2:6" x14ac:dyDescent="0.25">
      <c r="B611" s="5"/>
      <c r="F611" s="9"/>
    </row>
    <row r="612" spans="2:6" x14ac:dyDescent="0.25">
      <c r="B612" s="5"/>
      <c r="F612" s="9"/>
    </row>
    <row r="613" spans="2:6" x14ac:dyDescent="0.25">
      <c r="B613" s="5"/>
      <c r="F613" s="9"/>
    </row>
    <row r="614" spans="2:6" x14ac:dyDescent="0.25">
      <c r="B614" s="5"/>
      <c r="F614" s="9"/>
    </row>
    <row r="615" spans="2:6" x14ac:dyDescent="0.25">
      <c r="B615" s="5"/>
      <c r="F615" s="9"/>
    </row>
    <row r="616" spans="2:6" x14ac:dyDescent="0.25">
      <c r="B616" s="5"/>
      <c r="F616" s="9"/>
    </row>
    <row r="617" spans="2:6" x14ac:dyDescent="0.25">
      <c r="B617" s="5"/>
      <c r="F617" s="9"/>
    </row>
    <row r="618" spans="2:6" x14ac:dyDescent="0.25">
      <c r="B618" s="5"/>
      <c r="F618" s="9"/>
    </row>
    <row r="619" spans="2:6" x14ac:dyDescent="0.25">
      <c r="B619" s="5"/>
      <c r="F619" s="9"/>
    </row>
    <row r="620" spans="2:6" x14ac:dyDescent="0.25">
      <c r="B620" s="5"/>
      <c r="F620" s="9"/>
    </row>
    <row r="621" spans="2:6" x14ac:dyDescent="0.25">
      <c r="B621" s="5"/>
      <c r="F621" s="9"/>
    </row>
    <row r="622" spans="2:6" x14ac:dyDescent="0.25">
      <c r="B622" s="5"/>
      <c r="F622" s="9"/>
    </row>
    <row r="623" spans="2:6" x14ac:dyDescent="0.25">
      <c r="B623" s="5"/>
      <c r="F623" s="9"/>
    </row>
    <row r="624" spans="2:6" x14ac:dyDescent="0.25">
      <c r="B624" s="5"/>
      <c r="F624" s="9"/>
    </row>
    <row r="625" spans="2:6" x14ac:dyDescent="0.25">
      <c r="B625" s="5"/>
      <c r="F625" s="9"/>
    </row>
    <row r="626" spans="2:6" x14ac:dyDescent="0.25">
      <c r="B626" s="5"/>
      <c r="F626" s="9"/>
    </row>
    <row r="627" spans="2:6" x14ac:dyDescent="0.25">
      <c r="B627" s="5"/>
      <c r="F627" s="9"/>
    </row>
    <row r="628" spans="2:6" x14ac:dyDescent="0.25">
      <c r="B628" s="5"/>
      <c r="F628" s="9"/>
    </row>
    <row r="629" spans="2:6" x14ac:dyDescent="0.25">
      <c r="B629" s="5"/>
      <c r="F629" s="9"/>
    </row>
    <row r="630" spans="2:6" x14ac:dyDescent="0.25">
      <c r="B630" s="5"/>
      <c r="F630" s="9"/>
    </row>
    <row r="631" spans="2:6" x14ac:dyDescent="0.25">
      <c r="B631" s="5"/>
      <c r="F631" s="9"/>
    </row>
    <row r="632" spans="2:6" x14ac:dyDescent="0.25">
      <c r="B632" s="5"/>
      <c r="F632" s="9"/>
    </row>
    <row r="633" spans="2:6" x14ac:dyDescent="0.25">
      <c r="B633" s="5"/>
      <c r="F633" s="9"/>
    </row>
    <row r="634" spans="2:6" x14ac:dyDescent="0.25">
      <c r="B634" s="5"/>
      <c r="F634" s="9"/>
    </row>
    <row r="635" spans="2:6" x14ac:dyDescent="0.25">
      <c r="B635" s="5"/>
      <c r="F635" s="9"/>
    </row>
    <row r="636" spans="2:6" x14ac:dyDescent="0.25">
      <c r="B636" s="5"/>
      <c r="F636" s="9"/>
    </row>
    <row r="637" spans="2:6" x14ac:dyDescent="0.25">
      <c r="B637" s="5"/>
      <c r="F637" s="9"/>
    </row>
    <row r="638" spans="2:6" x14ac:dyDescent="0.25">
      <c r="B638" s="5"/>
      <c r="F638" s="9"/>
    </row>
    <row r="639" spans="2:6" x14ac:dyDescent="0.25">
      <c r="B639" s="5"/>
      <c r="F639" s="9"/>
    </row>
    <row r="640" spans="2:6" x14ac:dyDescent="0.25">
      <c r="B640" s="5"/>
      <c r="F640" s="9"/>
    </row>
    <row r="641" spans="2:6" x14ac:dyDescent="0.25">
      <c r="B641" s="5"/>
      <c r="F641" s="9"/>
    </row>
    <row r="642" spans="2:6" x14ac:dyDescent="0.25">
      <c r="B642" s="5"/>
      <c r="F642" s="9"/>
    </row>
    <row r="643" spans="2:6" x14ac:dyDescent="0.25">
      <c r="B643" s="5"/>
      <c r="F643" s="9"/>
    </row>
    <row r="644" spans="2:6" x14ac:dyDescent="0.25">
      <c r="B644" s="5"/>
      <c r="F644" s="9"/>
    </row>
    <row r="645" spans="2:6" x14ac:dyDescent="0.25">
      <c r="B645" s="5"/>
      <c r="F645" s="9"/>
    </row>
    <row r="646" spans="2:6" x14ac:dyDescent="0.25">
      <c r="B646" s="5"/>
      <c r="F646" s="9"/>
    </row>
    <row r="647" spans="2:6" x14ac:dyDescent="0.25">
      <c r="B647" s="5"/>
      <c r="F647" s="9"/>
    </row>
    <row r="648" spans="2:6" x14ac:dyDescent="0.25">
      <c r="B648" s="5"/>
      <c r="F648" s="9"/>
    </row>
    <row r="649" spans="2:6" x14ac:dyDescent="0.25">
      <c r="B649" s="5"/>
      <c r="F649" s="9"/>
    </row>
    <row r="650" spans="2:6" x14ac:dyDescent="0.25">
      <c r="B650" s="5"/>
      <c r="F650" s="9"/>
    </row>
    <row r="651" spans="2:6" x14ac:dyDescent="0.25">
      <c r="B651" s="5"/>
      <c r="F651" s="9"/>
    </row>
    <row r="652" spans="2:6" x14ac:dyDescent="0.25">
      <c r="B652" s="5"/>
      <c r="F652" s="9"/>
    </row>
    <row r="653" spans="2:6" x14ac:dyDescent="0.25">
      <c r="B653" s="5"/>
      <c r="F653" s="9"/>
    </row>
    <row r="654" spans="2:6" x14ac:dyDescent="0.25">
      <c r="B654" s="5"/>
      <c r="F654" s="9"/>
    </row>
    <row r="655" spans="2:6" x14ac:dyDescent="0.25">
      <c r="B655" s="5"/>
      <c r="F655" s="9"/>
    </row>
    <row r="656" spans="2:6" x14ac:dyDescent="0.25">
      <c r="B656" s="5"/>
      <c r="F656" s="9"/>
    </row>
    <row r="657" spans="2:6" x14ac:dyDescent="0.25">
      <c r="B657" s="5"/>
      <c r="F657" s="9"/>
    </row>
    <row r="658" spans="2:6" x14ac:dyDescent="0.25">
      <c r="B658" s="5"/>
      <c r="F658" s="9"/>
    </row>
    <row r="659" spans="2:6" x14ac:dyDescent="0.25">
      <c r="B659" s="5"/>
      <c r="F659" s="9"/>
    </row>
    <row r="660" spans="2:6" x14ac:dyDescent="0.25">
      <c r="B660" s="5"/>
      <c r="F660" s="9"/>
    </row>
    <row r="661" spans="2:6" x14ac:dyDescent="0.25">
      <c r="B661" s="5"/>
      <c r="F661" s="9"/>
    </row>
    <row r="662" spans="2:6" x14ac:dyDescent="0.25">
      <c r="B662" s="5"/>
      <c r="F662" s="9"/>
    </row>
    <row r="663" spans="2:6" x14ac:dyDescent="0.25">
      <c r="B663" s="5"/>
      <c r="F663" s="9"/>
    </row>
    <row r="664" spans="2:6" x14ac:dyDescent="0.25">
      <c r="B664" s="5"/>
      <c r="F664" s="9"/>
    </row>
    <row r="665" spans="2:6" x14ac:dyDescent="0.25">
      <c r="B665" s="5"/>
      <c r="F665" s="9"/>
    </row>
    <row r="666" spans="2:6" x14ac:dyDescent="0.25">
      <c r="B666" s="5"/>
      <c r="F666" s="9"/>
    </row>
    <row r="667" spans="2:6" x14ac:dyDescent="0.25">
      <c r="B667" s="5"/>
      <c r="F667" s="9"/>
    </row>
    <row r="668" spans="2:6" x14ac:dyDescent="0.25">
      <c r="B668" s="5"/>
      <c r="F668" s="9"/>
    </row>
    <row r="669" spans="2:6" x14ac:dyDescent="0.25">
      <c r="B669" s="5"/>
      <c r="F669" s="9"/>
    </row>
    <row r="670" spans="2:6" x14ac:dyDescent="0.25">
      <c r="B670" s="5"/>
      <c r="F670" s="9"/>
    </row>
    <row r="671" spans="2:6" x14ac:dyDescent="0.25">
      <c r="B671" s="5"/>
      <c r="F671" s="9"/>
    </row>
    <row r="672" spans="2:6" x14ac:dyDescent="0.25">
      <c r="B672" s="5"/>
      <c r="F672" s="9"/>
    </row>
    <row r="673" spans="2:6" x14ac:dyDescent="0.25">
      <c r="B673" s="5"/>
      <c r="F673" s="9"/>
    </row>
    <row r="674" spans="2:6" x14ac:dyDescent="0.25">
      <c r="B674" s="5"/>
      <c r="F674" s="9"/>
    </row>
    <row r="675" spans="2:6" x14ac:dyDescent="0.25">
      <c r="B675" s="5"/>
      <c r="F675" s="9"/>
    </row>
    <row r="676" spans="2:6" x14ac:dyDescent="0.25">
      <c r="B676" s="5"/>
      <c r="F676" s="9"/>
    </row>
    <row r="677" spans="2:6" x14ac:dyDescent="0.25">
      <c r="B677" s="5"/>
      <c r="F677" s="9"/>
    </row>
    <row r="678" spans="2:6" x14ac:dyDescent="0.25">
      <c r="B678" s="5"/>
      <c r="F678" s="9"/>
    </row>
    <row r="679" spans="2:6" x14ac:dyDescent="0.25">
      <c r="B679" s="5"/>
      <c r="F679" s="9"/>
    </row>
    <row r="680" spans="2:6" x14ac:dyDescent="0.25">
      <c r="B680" s="5"/>
      <c r="F680" s="9"/>
    </row>
    <row r="681" spans="2:6" x14ac:dyDescent="0.25">
      <c r="B681" s="5"/>
      <c r="F681" s="9"/>
    </row>
    <row r="682" spans="2:6" x14ac:dyDescent="0.25">
      <c r="B682" s="5"/>
      <c r="F682" s="9"/>
    </row>
    <row r="683" spans="2:6" x14ac:dyDescent="0.25">
      <c r="B683" s="5"/>
      <c r="F683" s="9"/>
    </row>
    <row r="684" spans="2:6" x14ac:dyDescent="0.25">
      <c r="B684" s="5"/>
      <c r="F684" s="9"/>
    </row>
    <row r="685" spans="2:6" x14ac:dyDescent="0.25">
      <c r="B685" s="5"/>
      <c r="F685" s="9"/>
    </row>
    <row r="686" spans="2:6" x14ac:dyDescent="0.25">
      <c r="B686" s="5"/>
      <c r="F686" s="9"/>
    </row>
    <row r="687" spans="2:6" x14ac:dyDescent="0.25">
      <c r="B687" s="5"/>
      <c r="F687" s="9"/>
    </row>
    <row r="688" spans="2:6" x14ac:dyDescent="0.25">
      <c r="B688" s="5"/>
      <c r="F688" s="9"/>
    </row>
    <row r="689" spans="2:6" x14ac:dyDescent="0.25">
      <c r="B689" s="5"/>
      <c r="F689" s="9"/>
    </row>
    <row r="690" spans="2:6" x14ac:dyDescent="0.25">
      <c r="B690" s="5"/>
      <c r="F690" s="9"/>
    </row>
    <row r="691" spans="2:6" x14ac:dyDescent="0.25">
      <c r="B691" s="5"/>
      <c r="F691" s="9"/>
    </row>
    <row r="692" spans="2:6" x14ac:dyDescent="0.25">
      <c r="B692" s="5"/>
      <c r="F692" s="9"/>
    </row>
    <row r="693" spans="2:6" x14ac:dyDescent="0.25">
      <c r="B693" s="5"/>
      <c r="F693" s="9"/>
    </row>
    <row r="694" spans="2:6" x14ac:dyDescent="0.25">
      <c r="B694" s="5"/>
      <c r="F694" s="9"/>
    </row>
    <row r="695" spans="2:6" x14ac:dyDescent="0.25">
      <c r="B695" s="5"/>
      <c r="F695" s="9"/>
    </row>
    <row r="696" spans="2:6" x14ac:dyDescent="0.25">
      <c r="B696" s="5"/>
      <c r="F696" s="9"/>
    </row>
    <row r="697" spans="2:6" x14ac:dyDescent="0.25">
      <c r="B697" s="5"/>
      <c r="F697" s="9"/>
    </row>
    <row r="698" spans="2:6" x14ac:dyDescent="0.25">
      <c r="B698" s="5"/>
      <c r="F698" s="9"/>
    </row>
    <row r="699" spans="2:6" x14ac:dyDescent="0.25">
      <c r="B699" s="5"/>
      <c r="F699" s="9"/>
    </row>
    <row r="700" spans="2:6" x14ac:dyDescent="0.25">
      <c r="B700" s="5"/>
      <c r="F700" s="9"/>
    </row>
    <row r="701" spans="2:6" x14ac:dyDescent="0.25">
      <c r="B701" s="5"/>
      <c r="F701" s="9"/>
    </row>
    <row r="702" spans="2:6" x14ac:dyDescent="0.25">
      <c r="B702" s="5"/>
      <c r="F702" s="9"/>
    </row>
    <row r="703" spans="2:6" x14ac:dyDescent="0.25">
      <c r="B703" s="5"/>
      <c r="F703" s="9"/>
    </row>
    <row r="704" spans="2:6" x14ac:dyDescent="0.25">
      <c r="B704" s="5"/>
      <c r="F704" s="9"/>
    </row>
    <row r="705" spans="2:6" x14ac:dyDescent="0.25">
      <c r="B705" s="5"/>
      <c r="F705" s="9"/>
    </row>
    <row r="706" spans="2:6" x14ac:dyDescent="0.25">
      <c r="B706" s="5"/>
      <c r="F706" s="9"/>
    </row>
    <row r="707" spans="2:6" x14ac:dyDescent="0.25">
      <c r="B707" s="5"/>
      <c r="F707" s="9"/>
    </row>
    <row r="708" spans="2:6" x14ac:dyDescent="0.25">
      <c r="B708" s="5"/>
      <c r="F708" s="9"/>
    </row>
    <row r="709" spans="2:6" x14ac:dyDescent="0.25">
      <c r="B709" s="5"/>
      <c r="F709" s="9"/>
    </row>
    <row r="710" spans="2:6" x14ac:dyDescent="0.25">
      <c r="B710" s="5"/>
      <c r="F710" s="9"/>
    </row>
    <row r="711" spans="2:6" x14ac:dyDescent="0.25">
      <c r="B711" s="5"/>
      <c r="F711" s="9"/>
    </row>
    <row r="712" spans="2:6" x14ac:dyDescent="0.25">
      <c r="B712" s="5"/>
      <c r="F712" s="9"/>
    </row>
    <row r="713" spans="2:6" x14ac:dyDescent="0.25">
      <c r="B713" s="5"/>
      <c r="F713" s="9"/>
    </row>
    <row r="714" spans="2:6" x14ac:dyDescent="0.25">
      <c r="B714" s="5"/>
      <c r="F714" s="9"/>
    </row>
    <row r="715" spans="2:6" x14ac:dyDescent="0.25">
      <c r="B715" s="5"/>
      <c r="F715" s="9"/>
    </row>
    <row r="716" spans="2:6" x14ac:dyDescent="0.25">
      <c r="B716" s="5"/>
      <c r="F716" s="9"/>
    </row>
    <row r="717" spans="2:6" x14ac:dyDescent="0.25">
      <c r="B717" s="5"/>
      <c r="F717" s="9"/>
    </row>
    <row r="718" spans="2:6" x14ac:dyDescent="0.25">
      <c r="B718" s="5"/>
      <c r="F718" s="9"/>
    </row>
    <row r="719" spans="2:6" x14ac:dyDescent="0.25">
      <c r="B719" s="5"/>
      <c r="F719" s="9"/>
    </row>
    <row r="720" spans="2:6" x14ac:dyDescent="0.25">
      <c r="B720" s="5"/>
      <c r="F720" s="9"/>
    </row>
    <row r="721" spans="2:6" x14ac:dyDescent="0.25">
      <c r="B721" s="5"/>
      <c r="F721" s="9"/>
    </row>
    <row r="722" spans="2:6" x14ac:dyDescent="0.25">
      <c r="B722" s="5"/>
      <c r="F722" s="9"/>
    </row>
    <row r="723" spans="2:6" x14ac:dyDescent="0.25">
      <c r="B723" s="5"/>
      <c r="F723" s="9"/>
    </row>
    <row r="724" spans="2:6" x14ac:dyDescent="0.25">
      <c r="B724" s="5"/>
      <c r="F724" s="9"/>
    </row>
    <row r="725" spans="2:6" x14ac:dyDescent="0.25">
      <c r="B725" s="5"/>
      <c r="F725" s="9"/>
    </row>
    <row r="726" spans="2:6" x14ac:dyDescent="0.25">
      <c r="B726" s="5"/>
      <c r="F726" s="9"/>
    </row>
    <row r="727" spans="2:6" x14ac:dyDescent="0.25">
      <c r="B727" s="5"/>
      <c r="F727" s="9"/>
    </row>
    <row r="728" spans="2:6" x14ac:dyDescent="0.25">
      <c r="B728" s="5"/>
      <c r="F728" s="9"/>
    </row>
    <row r="729" spans="2:6" x14ac:dyDescent="0.25">
      <c r="B729" s="5"/>
      <c r="F729" s="9"/>
    </row>
    <row r="730" spans="2:6" x14ac:dyDescent="0.25">
      <c r="B730" s="5"/>
      <c r="F730" s="9"/>
    </row>
    <row r="731" spans="2:6" x14ac:dyDescent="0.25">
      <c r="B731" s="5"/>
      <c r="F731" s="9"/>
    </row>
    <row r="732" spans="2:6" x14ac:dyDescent="0.25">
      <c r="B732" s="5"/>
      <c r="F732" s="9"/>
    </row>
    <row r="733" spans="2:6" x14ac:dyDescent="0.25">
      <c r="B733" s="5"/>
      <c r="F733" s="9"/>
    </row>
    <row r="734" spans="2:6" x14ac:dyDescent="0.25">
      <c r="B734" s="5"/>
      <c r="F734" s="9"/>
    </row>
    <row r="735" spans="2:6" x14ac:dyDescent="0.25">
      <c r="B735" s="5"/>
      <c r="F735" s="9"/>
    </row>
    <row r="736" spans="2:6" x14ac:dyDescent="0.25">
      <c r="B736" s="5"/>
      <c r="F736" s="9"/>
    </row>
    <row r="737" spans="2:6" x14ac:dyDescent="0.25">
      <c r="B737" s="5"/>
      <c r="F737" s="9"/>
    </row>
    <row r="738" spans="2:6" x14ac:dyDescent="0.25">
      <c r="B738" s="5"/>
      <c r="F738" s="9"/>
    </row>
    <row r="739" spans="2:6" x14ac:dyDescent="0.25">
      <c r="B739" s="5"/>
      <c r="F739" s="9"/>
    </row>
    <row r="740" spans="2:6" x14ac:dyDescent="0.25">
      <c r="B740" s="5"/>
      <c r="F740" s="9"/>
    </row>
    <row r="741" spans="2:6" x14ac:dyDescent="0.25">
      <c r="B741" s="5"/>
      <c r="F741" s="9"/>
    </row>
    <row r="742" spans="2:6" x14ac:dyDescent="0.25">
      <c r="B742" s="5"/>
      <c r="F742" s="9"/>
    </row>
    <row r="743" spans="2:6" x14ac:dyDescent="0.25">
      <c r="B743" s="5"/>
      <c r="F743" s="9"/>
    </row>
    <row r="744" spans="2:6" x14ac:dyDescent="0.25">
      <c r="B744" s="5"/>
      <c r="F744" s="9"/>
    </row>
    <row r="745" spans="2:6" x14ac:dyDescent="0.25">
      <c r="B745" s="5"/>
      <c r="F745" s="9"/>
    </row>
    <row r="746" spans="2:6" x14ac:dyDescent="0.25">
      <c r="B746" s="5"/>
      <c r="F746" s="9"/>
    </row>
    <row r="747" spans="2:6" x14ac:dyDescent="0.25">
      <c r="B747" s="5"/>
      <c r="F747" s="9"/>
    </row>
    <row r="748" spans="2:6" x14ac:dyDescent="0.25">
      <c r="B748" s="5"/>
      <c r="F748" s="9"/>
    </row>
    <row r="749" spans="2:6" x14ac:dyDescent="0.25">
      <c r="B749" s="5"/>
      <c r="F749" s="9"/>
    </row>
    <row r="750" spans="2:6" x14ac:dyDescent="0.25">
      <c r="B750" s="5"/>
      <c r="F750" s="9"/>
    </row>
    <row r="751" spans="2:6" x14ac:dyDescent="0.25">
      <c r="B751" s="5"/>
      <c r="F751" s="9"/>
    </row>
    <row r="752" spans="2:6" x14ac:dyDescent="0.25">
      <c r="B752" s="5"/>
      <c r="F752" s="9"/>
    </row>
    <row r="753" spans="2:6" x14ac:dyDescent="0.25">
      <c r="B753" s="5"/>
      <c r="F753" s="9"/>
    </row>
    <row r="754" spans="2:6" x14ac:dyDescent="0.25">
      <c r="B754" s="5"/>
      <c r="F754" s="9"/>
    </row>
    <row r="755" spans="2:6" x14ac:dyDescent="0.25">
      <c r="B755" s="5"/>
      <c r="F755" s="9"/>
    </row>
    <row r="756" spans="2:6" x14ac:dyDescent="0.25">
      <c r="B756" s="5"/>
      <c r="F756" s="9"/>
    </row>
    <row r="757" spans="2:6" x14ac:dyDescent="0.25">
      <c r="B757" s="5"/>
      <c r="F757" s="9"/>
    </row>
    <row r="758" spans="2:6" x14ac:dyDescent="0.25">
      <c r="B758" s="5"/>
      <c r="F758" s="9"/>
    </row>
    <row r="759" spans="2:6" x14ac:dyDescent="0.25">
      <c r="B759" s="5"/>
      <c r="F759" s="9"/>
    </row>
    <row r="760" spans="2:6" x14ac:dyDescent="0.25">
      <c r="B760" s="5"/>
      <c r="F760" s="9"/>
    </row>
    <row r="761" spans="2:6" x14ac:dyDescent="0.25">
      <c r="B761" s="5"/>
      <c r="F761" s="9"/>
    </row>
    <row r="762" spans="2:6" x14ac:dyDescent="0.25">
      <c r="B762" s="5"/>
      <c r="F762" s="9"/>
    </row>
    <row r="763" spans="2:6" x14ac:dyDescent="0.25">
      <c r="B763" s="5"/>
      <c r="F763" s="9"/>
    </row>
    <row r="764" spans="2:6" x14ac:dyDescent="0.25">
      <c r="B764" s="5"/>
      <c r="F764" s="9"/>
    </row>
    <row r="765" spans="2:6" x14ac:dyDescent="0.25">
      <c r="B765" s="5"/>
      <c r="F765" s="9"/>
    </row>
    <row r="766" spans="2:6" x14ac:dyDescent="0.25">
      <c r="B766" s="5"/>
      <c r="F766" s="9"/>
    </row>
    <row r="767" spans="2:6" x14ac:dyDescent="0.25">
      <c r="B767" s="5"/>
      <c r="F767" s="9"/>
    </row>
    <row r="768" spans="2:6" x14ac:dyDescent="0.25">
      <c r="B768" s="5"/>
      <c r="F768" s="9"/>
    </row>
    <row r="769" spans="2:6" x14ac:dyDescent="0.25">
      <c r="B769" s="5"/>
      <c r="F769" s="9"/>
    </row>
    <row r="770" spans="2:6" x14ac:dyDescent="0.25">
      <c r="B770" s="5"/>
      <c r="F770" s="9"/>
    </row>
    <row r="771" spans="2:6" x14ac:dyDescent="0.25">
      <c r="B771" s="5"/>
      <c r="F771" s="9"/>
    </row>
    <row r="772" spans="2:6" x14ac:dyDescent="0.25">
      <c r="B772" s="5"/>
      <c r="F772" s="9"/>
    </row>
    <row r="773" spans="2:6" x14ac:dyDescent="0.25">
      <c r="B773" s="5"/>
      <c r="F773" s="9"/>
    </row>
    <row r="774" spans="2:6" x14ac:dyDescent="0.25">
      <c r="B774" s="5"/>
      <c r="F774" s="9"/>
    </row>
    <row r="775" spans="2:6" x14ac:dyDescent="0.25">
      <c r="B775" s="5"/>
      <c r="F775" s="9"/>
    </row>
    <row r="776" spans="2:6" x14ac:dyDescent="0.25">
      <c r="B776" s="5"/>
      <c r="F776" s="9"/>
    </row>
    <row r="777" spans="2:6" x14ac:dyDescent="0.25">
      <c r="B777" s="5"/>
      <c r="F777" s="9"/>
    </row>
    <row r="778" spans="2:6" x14ac:dyDescent="0.25">
      <c r="B778" s="5"/>
      <c r="F778" s="9"/>
    </row>
    <row r="779" spans="2:6" x14ac:dyDescent="0.25">
      <c r="B779" s="5"/>
      <c r="F779" s="9"/>
    </row>
    <row r="780" spans="2:6" x14ac:dyDescent="0.25">
      <c r="B780" s="5"/>
      <c r="F780" s="9"/>
    </row>
    <row r="781" spans="2:6" x14ac:dyDescent="0.25">
      <c r="B781" s="5"/>
      <c r="F781" s="9"/>
    </row>
    <row r="782" spans="2:6" x14ac:dyDescent="0.25">
      <c r="B782" s="5"/>
      <c r="F782" s="9"/>
    </row>
    <row r="783" spans="2:6" x14ac:dyDescent="0.25">
      <c r="B783" s="5"/>
      <c r="F783" s="9"/>
    </row>
    <row r="784" spans="2:6" x14ac:dyDescent="0.25">
      <c r="B784" s="5"/>
      <c r="F784" s="9"/>
    </row>
    <row r="785" spans="2:6" x14ac:dyDescent="0.25">
      <c r="B785" s="5"/>
      <c r="F785" s="9"/>
    </row>
    <row r="786" spans="2:6" x14ac:dyDescent="0.25">
      <c r="B786" s="5"/>
      <c r="F786" s="9"/>
    </row>
    <row r="787" spans="2:6" x14ac:dyDescent="0.25">
      <c r="B787" s="5"/>
      <c r="F787" s="9"/>
    </row>
    <row r="788" spans="2:6" x14ac:dyDescent="0.25">
      <c r="B788" s="5"/>
      <c r="F788" s="9"/>
    </row>
    <row r="789" spans="2:6" x14ac:dyDescent="0.25">
      <c r="B789" s="5"/>
      <c r="F789" s="9"/>
    </row>
    <row r="790" spans="2:6" x14ac:dyDescent="0.25">
      <c r="B790" s="5"/>
      <c r="F790" s="9"/>
    </row>
    <row r="791" spans="2:6" x14ac:dyDescent="0.25">
      <c r="B791" s="5"/>
      <c r="F791" s="9"/>
    </row>
    <row r="792" spans="2:6" x14ac:dyDescent="0.25">
      <c r="B792" s="5"/>
      <c r="F792" s="9"/>
    </row>
    <row r="793" spans="2:6" x14ac:dyDescent="0.25">
      <c r="B793" s="5"/>
      <c r="F793" s="9"/>
    </row>
    <row r="794" spans="2:6" x14ac:dyDescent="0.25">
      <c r="B794" s="5"/>
      <c r="F794" s="9"/>
    </row>
    <row r="795" spans="2:6" x14ac:dyDescent="0.25">
      <c r="B795" s="5"/>
      <c r="F795" s="9"/>
    </row>
    <row r="796" spans="2:6" x14ac:dyDescent="0.25">
      <c r="B796" s="5"/>
      <c r="F796" s="9"/>
    </row>
    <row r="797" spans="2:6" x14ac:dyDescent="0.25">
      <c r="B797" s="5"/>
      <c r="F797" s="9"/>
    </row>
    <row r="798" spans="2:6" x14ac:dyDescent="0.25">
      <c r="B798" s="5"/>
      <c r="F798" s="9"/>
    </row>
    <row r="799" spans="2:6" x14ac:dyDescent="0.25">
      <c r="B799" s="5"/>
      <c r="F799" s="9"/>
    </row>
    <row r="800" spans="2:6" x14ac:dyDescent="0.25">
      <c r="B800" s="5"/>
      <c r="F800" s="9"/>
    </row>
    <row r="801" spans="2:6" x14ac:dyDescent="0.25">
      <c r="B801" s="5"/>
      <c r="F801" s="9"/>
    </row>
    <row r="802" spans="2:6" x14ac:dyDescent="0.25">
      <c r="B802" s="5"/>
      <c r="F802" s="9"/>
    </row>
    <row r="803" spans="2:6" x14ac:dyDescent="0.25">
      <c r="B803" s="5"/>
      <c r="F803" s="9"/>
    </row>
    <row r="804" spans="2:6" x14ac:dyDescent="0.25">
      <c r="B804" s="5"/>
      <c r="F804" s="9"/>
    </row>
    <row r="805" spans="2:6" x14ac:dyDescent="0.25">
      <c r="B805" s="5"/>
      <c r="F805" s="9"/>
    </row>
    <row r="806" spans="2:6" x14ac:dyDescent="0.25">
      <c r="B806" s="5"/>
      <c r="F806" s="9"/>
    </row>
    <row r="807" spans="2:6" x14ac:dyDescent="0.25">
      <c r="B807" s="5"/>
      <c r="F807" s="9"/>
    </row>
    <row r="808" spans="2:6" x14ac:dyDescent="0.25">
      <c r="B808" s="5"/>
      <c r="F808" s="9"/>
    </row>
    <row r="809" spans="2:6" x14ac:dyDescent="0.25">
      <c r="B809" s="5"/>
      <c r="F809" s="9"/>
    </row>
    <row r="810" spans="2:6" x14ac:dyDescent="0.25">
      <c r="B810" s="5"/>
      <c r="F810" s="9"/>
    </row>
    <row r="811" spans="2:6" x14ac:dyDescent="0.25">
      <c r="B811" s="5"/>
      <c r="F811" s="9"/>
    </row>
    <row r="812" spans="2:6" x14ac:dyDescent="0.25">
      <c r="B812" s="5"/>
      <c r="F812" s="9"/>
    </row>
    <row r="813" spans="2:6" x14ac:dyDescent="0.25">
      <c r="B813" s="5"/>
      <c r="F813" s="9"/>
    </row>
    <row r="814" spans="2:6" x14ac:dyDescent="0.25">
      <c r="B814" s="5"/>
      <c r="F814" s="9"/>
    </row>
    <row r="815" spans="2:6" x14ac:dyDescent="0.25">
      <c r="B815" s="5"/>
      <c r="F815" s="9"/>
    </row>
    <row r="816" spans="2:6" x14ac:dyDescent="0.25">
      <c r="B816" s="5"/>
      <c r="F816" s="9"/>
    </row>
    <row r="817" spans="2:6" x14ac:dyDescent="0.25">
      <c r="B817" s="5"/>
      <c r="F817" s="9"/>
    </row>
    <row r="818" spans="2:6" x14ac:dyDescent="0.25">
      <c r="B818" s="5"/>
      <c r="F818" s="9"/>
    </row>
    <row r="819" spans="2:6" x14ac:dyDescent="0.25">
      <c r="B819" s="5"/>
      <c r="F819" s="9"/>
    </row>
    <row r="820" spans="2:6" x14ac:dyDescent="0.25">
      <c r="B820" s="5"/>
      <c r="F820" s="9"/>
    </row>
    <row r="821" spans="2:6" x14ac:dyDescent="0.25">
      <c r="B821" s="5"/>
      <c r="F821" s="9"/>
    </row>
    <row r="822" spans="2:6" x14ac:dyDescent="0.25">
      <c r="B822" s="5"/>
      <c r="F822" s="9"/>
    </row>
    <row r="823" spans="2:6" x14ac:dyDescent="0.25">
      <c r="B823" s="5"/>
      <c r="F823" s="9"/>
    </row>
    <row r="824" spans="2:6" x14ac:dyDescent="0.25">
      <c r="B824" s="5"/>
      <c r="F824" s="9"/>
    </row>
    <row r="825" spans="2:6" x14ac:dyDescent="0.25">
      <c r="B825" s="5"/>
      <c r="F825" s="9"/>
    </row>
    <row r="826" spans="2:6" x14ac:dyDescent="0.25">
      <c r="B826" s="5"/>
      <c r="F826" s="9"/>
    </row>
    <row r="827" spans="2:6" x14ac:dyDescent="0.25">
      <c r="B827" s="5"/>
      <c r="F827" s="9"/>
    </row>
    <row r="828" spans="2:6" x14ac:dyDescent="0.25">
      <c r="B828" s="5"/>
      <c r="F828" s="9"/>
    </row>
    <row r="829" spans="2:6" x14ac:dyDescent="0.25">
      <c r="B829" s="5"/>
      <c r="F829" s="9"/>
    </row>
    <row r="830" spans="2:6" x14ac:dyDescent="0.25">
      <c r="B830" s="5"/>
      <c r="F830" s="9"/>
    </row>
    <row r="831" spans="2:6" x14ac:dyDescent="0.25">
      <c r="B831" s="5"/>
      <c r="F831" s="9"/>
    </row>
    <row r="832" spans="2:6" x14ac:dyDescent="0.25">
      <c r="B832" s="5"/>
      <c r="F832" s="9"/>
    </row>
    <row r="833" spans="2:6" x14ac:dyDescent="0.25">
      <c r="B833" s="5"/>
      <c r="F833" s="9"/>
    </row>
    <row r="834" spans="2:6" x14ac:dyDescent="0.25">
      <c r="B834" s="5"/>
      <c r="F834" s="9"/>
    </row>
    <row r="835" spans="2:6" x14ac:dyDescent="0.25">
      <c r="B835" s="5"/>
      <c r="F835" s="9"/>
    </row>
    <row r="836" spans="2:6" x14ac:dyDescent="0.25">
      <c r="B836" s="5"/>
      <c r="F836" s="9"/>
    </row>
    <row r="837" spans="2:6" x14ac:dyDescent="0.25">
      <c r="B837" s="5"/>
      <c r="F837" s="9"/>
    </row>
    <row r="838" spans="2:6" x14ac:dyDescent="0.25">
      <c r="B838" s="5"/>
      <c r="F838" s="9"/>
    </row>
    <row r="839" spans="2:6" x14ac:dyDescent="0.25">
      <c r="B839" s="5"/>
      <c r="F839" s="9"/>
    </row>
    <row r="840" spans="2:6" x14ac:dyDescent="0.25">
      <c r="B840" s="5"/>
      <c r="F840" s="9"/>
    </row>
    <row r="841" spans="2:6" x14ac:dyDescent="0.25">
      <c r="B841" s="5"/>
      <c r="F841" s="9"/>
    </row>
    <row r="842" spans="2:6" x14ac:dyDescent="0.25">
      <c r="B842" s="5"/>
      <c r="F842" s="9"/>
    </row>
    <row r="843" spans="2:6" x14ac:dyDescent="0.25">
      <c r="B843" s="5"/>
      <c r="F843" s="9"/>
    </row>
    <row r="844" spans="2:6" x14ac:dyDescent="0.25">
      <c r="B844" s="5"/>
      <c r="F844" s="9"/>
    </row>
    <row r="845" spans="2:6" x14ac:dyDescent="0.25">
      <c r="B845" s="5"/>
      <c r="F845" s="9"/>
    </row>
    <row r="846" spans="2:6" x14ac:dyDescent="0.25">
      <c r="B846" s="5"/>
      <c r="F846" s="9"/>
    </row>
    <row r="847" spans="2:6" x14ac:dyDescent="0.25">
      <c r="B847" s="5"/>
      <c r="F847" s="9"/>
    </row>
    <row r="848" spans="2:6" x14ac:dyDescent="0.25">
      <c r="B848" s="5"/>
      <c r="F848" s="9"/>
    </row>
    <row r="849" spans="2:6" x14ac:dyDescent="0.25">
      <c r="B849" s="5"/>
      <c r="F849" s="9"/>
    </row>
    <row r="850" spans="2:6" x14ac:dyDescent="0.25">
      <c r="B850" s="5"/>
      <c r="F850" s="9"/>
    </row>
    <row r="851" spans="2:6" x14ac:dyDescent="0.25">
      <c r="B851" s="5"/>
      <c r="F851" s="9"/>
    </row>
    <row r="852" spans="2:6" x14ac:dyDescent="0.25">
      <c r="B852" s="5"/>
      <c r="F852" s="9"/>
    </row>
    <row r="853" spans="2:6" x14ac:dyDescent="0.25">
      <c r="B853" s="5"/>
      <c r="F853" s="9"/>
    </row>
    <row r="854" spans="2:6" x14ac:dyDescent="0.25">
      <c r="B854" s="5"/>
      <c r="F854" s="9"/>
    </row>
    <row r="855" spans="2:6" x14ac:dyDescent="0.25">
      <c r="B855" s="5"/>
      <c r="F855" s="9"/>
    </row>
    <row r="856" spans="2:6" x14ac:dyDescent="0.25">
      <c r="B856" s="5"/>
      <c r="F856" s="9"/>
    </row>
    <row r="857" spans="2:6" x14ac:dyDescent="0.25">
      <c r="B857" s="5"/>
      <c r="F857" s="9"/>
    </row>
    <row r="858" spans="2:6" x14ac:dyDescent="0.25">
      <c r="B858" s="5"/>
      <c r="F858" s="9"/>
    </row>
    <row r="859" spans="2:6" x14ac:dyDescent="0.25">
      <c r="B859" s="5"/>
      <c r="F859" s="9"/>
    </row>
    <row r="860" spans="2:6" x14ac:dyDescent="0.25">
      <c r="B860" s="5"/>
      <c r="F860" s="9"/>
    </row>
    <row r="861" spans="2:6" x14ac:dyDescent="0.25">
      <c r="B861" s="5"/>
      <c r="F861" s="9"/>
    </row>
    <row r="862" spans="2:6" x14ac:dyDescent="0.25">
      <c r="B862" s="5"/>
      <c r="F862" s="9"/>
    </row>
    <row r="863" spans="2:6" x14ac:dyDescent="0.25">
      <c r="B863" s="5"/>
      <c r="F863" s="9"/>
    </row>
    <row r="864" spans="2:6" x14ac:dyDescent="0.25">
      <c r="B864" s="5"/>
      <c r="F864" s="9"/>
    </row>
    <row r="865" spans="2:6" x14ac:dyDescent="0.25">
      <c r="B865" s="5"/>
      <c r="F865" s="9"/>
    </row>
    <row r="866" spans="2:6" x14ac:dyDescent="0.25">
      <c r="B866" s="5"/>
      <c r="F866" s="9"/>
    </row>
    <row r="867" spans="2:6" x14ac:dyDescent="0.25">
      <c r="B867" s="5"/>
      <c r="F867" s="9"/>
    </row>
    <row r="868" spans="2:6" x14ac:dyDescent="0.25">
      <c r="B868" s="5"/>
      <c r="F868" s="9"/>
    </row>
    <row r="869" spans="2:6" x14ac:dyDescent="0.25">
      <c r="B869" s="5"/>
      <c r="F869" s="9"/>
    </row>
    <row r="870" spans="2:6" x14ac:dyDescent="0.25">
      <c r="B870" s="5"/>
      <c r="F870" s="9"/>
    </row>
    <row r="871" spans="2:6" x14ac:dyDescent="0.25">
      <c r="B871" s="5"/>
      <c r="F871" s="9"/>
    </row>
    <row r="872" spans="2:6" x14ac:dyDescent="0.25">
      <c r="B872" s="5"/>
      <c r="F872" s="9"/>
    </row>
    <row r="873" spans="2:6" x14ac:dyDescent="0.25">
      <c r="B873" s="5"/>
      <c r="F873" s="9"/>
    </row>
    <row r="874" spans="2:6" x14ac:dyDescent="0.25">
      <c r="B874" s="5"/>
      <c r="F874" s="9"/>
    </row>
    <row r="875" spans="2:6" x14ac:dyDescent="0.25">
      <c r="B875" s="5"/>
      <c r="F875" s="9"/>
    </row>
    <row r="876" spans="2:6" x14ac:dyDescent="0.25">
      <c r="B876" s="5"/>
      <c r="F876" s="9"/>
    </row>
    <row r="877" spans="2:6" x14ac:dyDescent="0.25">
      <c r="B877" s="5"/>
      <c r="F877" s="9"/>
    </row>
    <row r="878" spans="2:6" x14ac:dyDescent="0.25">
      <c r="B878" s="5"/>
      <c r="F878" s="9"/>
    </row>
    <row r="879" spans="2:6" x14ac:dyDescent="0.25">
      <c r="B879" s="5"/>
      <c r="F879" s="9"/>
    </row>
    <row r="880" spans="2:6" x14ac:dyDescent="0.25">
      <c r="B880" s="5"/>
      <c r="F880" s="9"/>
    </row>
    <row r="881" spans="2:6" x14ac:dyDescent="0.25">
      <c r="B881" s="5"/>
      <c r="F881" s="9"/>
    </row>
    <row r="882" spans="2:6" x14ac:dyDescent="0.25">
      <c r="B882" s="5"/>
      <c r="F882" s="9"/>
    </row>
    <row r="883" spans="2:6" x14ac:dyDescent="0.25">
      <c r="B883" s="5"/>
      <c r="F883" s="9"/>
    </row>
    <row r="884" spans="2:6" x14ac:dyDescent="0.25">
      <c r="B884" s="5"/>
      <c r="F884" s="9"/>
    </row>
    <row r="885" spans="2:6" x14ac:dyDescent="0.25">
      <c r="B885" s="5"/>
      <c r="F885" s="9"/>
    </row>
    <row r="886" spans="2:6" x14ac:dyDescent="0.25">
      <c r="B886" s="5"/>
      <c r="F886" s="9"/>
    </row>
    <row r="887" spans="2:6" x14ac:dyDescent="0.25">
      <c r="B887" s="5"/>
      <c r="F887" s="9"/>
    </row>
    <row r="888" spans="2:6" x14ac:dyDescent="0.25">
      <c r="B888" s="5"/>
      <c r="F888" s="9"/>
    </row>
    <row r="889" spans="2:6" x14ac:dyDescent="0.25">
      <c r="B889" s="5"/>
      <c r="F889" s="9"/>
    </row>
    <row r="890" spans="2:6" x14ac:dyDescent="0.25">
      <c r="B890" s="5"/>
      <c r="F890" s="9"/>
    </row>
    <row r="891" spans="2:6" x14ac:dyDescent="0.25">
      <c r="B891" s="5"/>
      <c r="F891" s="9"/>
    </row>
    <row r="892" spans="2:6" x14ac:dyDescent="0.25">
      <c r="B892" s="5"/>
      <c r="F892" s="9"/>
    </row>
    <row r="893" spans="2:6" x14ac:dyDescent="0.25">
      <c r="B893" s="5"/>
      <c r="F893" s="9"/>
    </row>
    <row r="894" spans="2:6" x14ac:dyDescent="0.25">
      <c r="B894" s="5"/>
      <c r="F894" s="9"/>
    </row>
    <row r="895" spans="2:6" x14ac:dyDescent="0.25">
      <c r="B895" s="5"/>
      <c r="F895" s="9"/>
    </row>
    <row r="896" spans="2:6" x14ac:dyDescent="0.25">
      <c r="B896" s="5"/>
      <c r="F896" s="9"/>
    </row>
    <row r="897" spans="2:6" x14ac:dyDescent="0.25">
      <c r="B897" s="5"/>
      <c r="F897" s="9"/>
    </row>
    <row r="898" spans="2:6" x14ac:dyDescent="0.25">
      <c r="B898" s="5"/>
      <c r="F898" s="9"/>
    </row>
    <row r="899" spans="2:6" x14ac:dyDescent="0.25">
      <c r="B899" s="5"/>
      <c r="F899" s="9"/>
    </row>
    <row r="900" spans="2:6" x14ac:dyDescent="0.25">
      <c r="B900" s="5"/>
      <c r="F900" s="9"/>
    </row>
    <row r="901" spans="2:6" x14ac:dyDescent="0.25">
      <c r="B901" s="5"/>
      <c r="F901" s="9"/>
    </row>
    <row r="902" spans="2:6" x14ac:dyDescent="0.25">
      <c r="B902" s="5"/>
      <c r="F902" s="9"/>
    </row>
    <row r="903" spans="2:6" x14ac:dyDescent="0.25">
      <c r="B903" s="5"/>
      <c r="F903" s="9"/>
    </row>
    <row r="904" spans="2:6" x14ac:dyDescent="0.25">
      <c r="B904" s="5"/>
      <c r="F904" s="9"/>
    </row>
    <row r="905" spans="2:6" x14ac:dyDescent="0.25">
      <c r="B905" s="5"/>
      <c r="F905" s="9"/>
    </row>
    <row r="906" spans="2:6" x14ac:dyDescent="0.25">
      <c r="B906" s="5"/>
      <c r="F906" s="9"/>
    </row>
    <row r="907" spans="2:6" x14ac:dyDescent="0.25">
      <c r="B907" s="5"/>
      <c r="F907" s="9"/>
    </row>
    <row r="908" spans="2:6" x14ac:dyDescent="0.25">
      <c r="B908" s="5"/>
      <c r="F908" s="9"/>
    </row>
    <row r="909" spans="2:6" x14ac:dyDescent="0.25">
      <c r="B909" s="5"/>
      <c r="F909" s="9"/>
    </row>
    <row r="910" spans="2:6" x14ac:dyDescent="0.25">
      <c r="B910" s="5"/>
      <c r="F910" s="9"/>
    </row>
    <row r="911" spans="2:6" x14ac:dyDescent="0.25">
      <c r="B911" s="5"/>
      <c r="F911" s="9"/>
    </row>
    <row r="912" spans="2:6" x14ac:dyDescent="0.25">
      <c r="B912" s="5"/>
      <c r="F912" s="9"/>
    </row>
    <row r="913" spans="2:6" x14ac:dyDescent="0.25">
      <c r="B913" s="5"/>
      <c r="F913" s="9"/>
    </row>
    <row r="914" spans="2:6" x14ac:dyDescent="0.25">
      <c r="B914" s="5"/>
      <c r="F914" s="9"/>
    </row>
    <row r="915" spans="2:6" x14ac:dyDescent="0.25">
      <c r="B915" s="5"/>
      <c r="F915" s="9"/>
    </row>
    <row r="916" spans="2:6" x14ac:dyDescent="0.25">
      <c r="B916" s="5"/>
      <c r="F916" s="9"/>
    </row>
    <row r="917" spans="2:6" x14ac:dyDescent="0.25">
      <c r="B917" s="5"/>
      <c r="F917" s="9"/>
    </row>
    <row r="918" spans="2:6" x14ac:dyDescent="0.25">
      <c r="B918" s="5"/>
      <c r="F918" s="9"/>
    </row>
    <row r="919" spans="2:6" x14ac:dyDescent="0.25">
      <c r="B919" s="5"/>
      <c r="F919" s="9"/>
    </row>
    <row r="920" spans="2:6" x14ac:dyDescent="0.25">
      <c r="B920" s="5"/>
      <c r="F920" s="9"/>
    </row>
    <row r="921" spans="2:6" x14ac:dyDescent="0.25">
      <c r="B921" s="5"/>
      <c r="F921" s="9"/>
    </row>
    <row r="922" spans="2:6" x14ac:dyDescent="0.25">
      <c r="B922" s="5"/>
      <c r="F922" s="9"/>
    </row>
    <row r="923" spans="2:6" x14ac:dyDescent="0.25">
      <c r="B923" s="5"/>
      <c r="F923" s="9"/>
    </row>
    <row r="924" spans="2:6" x14ac:dyDescent="0.25">
      <c r="B924" s="5"/>
      <c r="F924" s="9"/>
    </row>
    <row r="925" spans="2:6" x14ac:dyDescent="0.25">
      <c r="B925" s="5"/>
      <c r="F925" s="9"/>
    </row>
    <row r="926" spans="2:6" x14ac:dyDescent="0.25">
      <c r="B926" s="5"/>
      <c r="F926" s="9"/>
    </row>
    <row r="927" spans="2:6" x14ac:dyDescent="0.25">
      <c r="B927" s="5"/>
      <c r="F927" s="9"/>
    </row>
    <row r="928" spans="2:6" x14ac:dyDescent="0.25">
      <c r="B928" s="5"/>
      <c r="F928" s="9"/>
    </row>
    <row r="929" spans="2:6" x14ac:dyDescent="0.25">
      <c r="B929" s="5"/>
      <c r="F929" s="9"/>
    </row>
    <row r="930" spans="2:6" x14ac:dyDescent="0.25">
      <c r="B930" s="5"/>
      <c r="F930" s="9"/>
    </row>
    <row r="931" spans="2:6" x14ac:dyDescent="0.25">
      <c r="B931" s="5"/>
      <c r="F931" s="9"/>
    </row>
    <row r="932" spans="2:6" x14ac:dyDescent="0.25">
      <c r="B932" s="5"/>
      <c r="F932" s="9"/>
    </row>
    <row r="933" spans="2:6" x14ac:dyDescent="0.25">
      <c r="B933" s="5"/>
      <c r="F933" s="9"/>
    </row>
    <row r="934" spans="2:6" x14ac:dyDescent="0.25">
      <c r="B934" s="5"/>
      <c r="F934" s="9"/>
    </row>
    <row r="935" spans="2:6" x14ac:dyDescent="0.25">
      <c r="B935" s="5"/>
      <c r="F935" s="9"/>
    </row>
    <row r="936" spans="2:6" x14ac:dyDescent="0.25">
      <c r="B936" s="5"/>
      <c r="F936" s="9"/>
    </row>
    <row r="937" spans="2:6" x14ac:dyDescent="0.25">
      <c r="B937" s="5"/>
      <c r="F937" s="9"/>
    </row>
    <row r="938" spans="2:6" x14ac:dyDescent="0.25">
      <c r="B938" s="5"/>
      <c r="F938" s="9"/>
    </row>
    <row r="939" spans="2:6" x14ac:dyDescent="0.25">
      <c r="B939" s="5"/>
      <c r="F939" s="9"/>
    </row>
    <row r="940" spans="2:6" x14ac:dyDescent="0.25">
      <c r="B940" s="5"/>
      <c r="F940" s="9"/>
    </row>
    <row r="941" spans="2:6" x14ac:dyDescent="0.25">
      <c r="B941" s="5"/>
      <c r="F941" s="9"/>
    </row>
    <row r="942" spans="2:6" x14ac:dyDescent="0.25">
      <c r="B942" s="5"/>
      <c r="F942" s="9"/>
    </row>
    <row r="943" spans="2:6" x14ac:dyDescent="0.25">
      <c r="B943" s="5"/>
      <c r="F943" s="9"/>
    </row>
    <row r="944" spans="2:6" x14ac:dyDescent="0.25">
      <c r="B944" s="5"/>
      <c r="F944" s="9"/>
    </row>
    <row r="945" spans="2:6" x14ac:dyDescent="0.25">
      <c r="B945" s="5"/>
      <c r="F945" s="9"/>
    </row>
    <row r="946" spans="2:6" x14ac:dyDescent="0.25">
      <c r="B946" s="5"/>
      <c r="F946" s="9"/>
    </row>
    <row r="947" spans="2:6" x14ac:dyDescent="0.25">
      <c r="B947" s="5"/>
      <c r="F947" s="9"/>
    </row>
    <row r="948" spans="2:6" x14ac:dyDescent="0.25">
      <c r="B948" s="5"/>
      <c r="F948" s="9"/>
    </row>
    <row r="949" spans="2:6" x14ac:dyDescent="0.25">
      <c r="B949" s="5"/>
      <c r="F949" s="9"/>
    </row>
    <row r="950" spans="2:6" x14ac:dyDescent="0.25">
      <c r="B950" s="5"/>
      <c r="F950" s="9"/>
    </row>
    <row r="951" spans="2:6" x14ac:dyDescent="0.25">
      <c r="B951" s="5"/>
      <c r="F951" s="9"/>
    </row>
    <row r="952" spans="2:6" x14ac:dyDescent="0.25">
      <c r="B952" s="5"/>
      <c r="F952" s="9"/>
    </row>
    <row r="953" spans="2:6" x14ac:dyDescent="0.25">
      <c r="B953" s="5"/>
      <c r="F953" s="9"/>
    </row>
    <row r="954" spans="2:6" x14ac:dyDescent="0.25">
      <c r="B954" s="5"/>
      <c r="F954" s="9"/>
    </row>
    <row r="955" spans="2:6" x14ac:dyDescent="0.25">
      <c r="B955" s="5"/>
      <c r="F955" s="9"/>
    </row>
    <row r="956" spans="2:6" x14ac:dyDescent="0.25">
      <c r="B956" s="5"/>
      <c r="F956" s="9"/>
    </row>
    <row r="957" spans="2:6" x14ac:dyDescent="0.25">
      <c r="B957" s="5"/>
      <c r="F957" s="9"/>
    </row>
    <row r="958" spans="2:6" x14ac:dyDescent="0.25">
      <c r="B958" s="5"/>
      <c r="F958" s="9"/>
    </row>
    <row r="959" spans="2:6" x14ac:dyDescent="0.25">
      <c r="B959" s="5"/>
      <c r="F959" s="9"/>
    </row>
    <row r="960" spans="2:6" x14ac:dyDescent="0.25">
      <c r="B960" s="5"/>
      <c r="F960" s="9"/>
    </row>
    <row r="961" spans="2:6" x14ac:dyDescent="0.25">
      <c r="B961" s="5"/>
      <c r="F961" s="9"/>
    </row>
    <row r="962" spans="2:6" x14ac:dyDescent="0.25">
      <c r="B962" s="5"/>
      <c r="F962" s="9"/>
    </row>
    <row r="963" spans="2:6" x14ac:dyDescent="0.25">
      <c r="B963" s="5"/>
      <c r="F963" s="9"/>
    </row>
    <row r="964" spans="2:6" x14ac:dyDescent="0.25">
      <c r="B964" s="5"/>
      <c r="F964" s="9"/>
    </row>
    <row r="965" spans="2:6" x14ac:dyDescent="0.25">
      <c r="B965" s="5"/>
      <c r="F965" s="9"/>
    </row>
    <row r="966" spans="2:6" x14ac:dyDescent="0.25">
      <c r="B966" s="5"/>
      <c r="F966" s="9"/>
    </row>
    <row r="967" spans="2:6" x14ac:dyDescent="0.25">
      <c r="B967" s="5"/>
      <c r="F967" s="9"/>
    </row>
    <row r="968" spans="2:6" x14ac:dyDescent="0.25">
      <c r="B968" s="5"/>
      <c r="F968" s="9"/>
    </row>
    <row r="969" spans="2:6" x14ac:dyDescent="0.25">
      <c r="B969" s="5"/>
      <c r="F969" s="9"/>
    </row>
    <row r="970" spans="2:6" x14ac:dyDescent="0.25">
      <c r="B970" s="5"/>
      <c r="F970" s="9"/>
    </row>
    <row r="971" spans="2:6" x14ac:dyDescent="0.25">
      <c r="B971" s="5"/>
      <c r="F971" s="9"/>
    </row>
    <row r="972" spans="2:6" x14ac:dyDescent="0.25">
      <c r="B972" s="5"/>
      <c r="F972" s="9"/>
    </row>
    <row r="973" spans="2:6" x14ac:dyDescent="0.25">
      <c r="B973" s="5"/>
      <c r="F973" s="9"/>
    </row>
    <row r="974" spans="2:6" x14ac:dyDescent="0.25">
      <c r="B974" s="5"/>
      <c r="F974" s="9"/>
    </row>
    <row r="975" spans="2:6" x14ac:dyDescent="0.25">
      <c r="B975" s="5"/>
      <c r="F975" s="9"/>
    </row>
    <row r="976" spans="2:6" x14ac:dyDescent="0.25">
      <c r="B976" s="5"/>
      <c r="F976" s="9"/>
    </row>
    <row r="977" spans="2:6" x14ac:dyDescent="0.25">
      <c r="B977" s="5"/>
      <c r="F977" s="9"/>
    </row>
    <row r="978" spans="2:6" x14ac:dyDescent="0.25">
      <c r="B978" s="5"/>
      <c r="F978" s="9"/>
    </row>
    <row r="979" spans="2:6" x14ac:dyDescent="0.25">
      <c r="B979" s="5"/>
      <c r="F979" s="9"/>
    </row>
    <row r="980" spans="2:6" x14ac:dyDescent="0.25">
      <c r="B980" s="5"/>
      <c r="F980" s="9"/>
    </row>
    <row r="981" spans="2:6" x14ac:dyDescent="0.25">
      <c r="B981" s="5"/>
      <c r="F981" s="9"/>
    </row>
    <row r="982" spans="2:6" x14ac:dyDescent="0.25">
      <c r="B982" s="5"/>
      <c r="F982" s="9"/>
    </row>
    <row r="983" spans="2:6" x14ac:dyDescent="0.25">
      <c r="B983" s="5"/>
      <c r="F983" s="9"/>
    </row>
    <row r="984" spans="2:6" x14ac:dyDescent="0.25">
      <c r="B984" s="5"/>
      <c r="F984" s="9"/>
    </row>
    <row r="985" spans="2:6" x14ac:dyDescent="0.25">
      <c r="B985" s="5"/>
      <c r="F985" s="9"/>
    </row>
    <row r="986" spans="2:6" x14ac:dyDescent="0.25">
      <c r="B986" s="5"/>
      <c r="F986" s="9"/>
    </row>
    <row r="987" spans="2:6" x14ac:dyDescent="0.25">
      <c r="B987" s="5"/>
      <c r="F987" s="9"/>
    </row>
    <row r="988" spans="2:6" x14ac:dyDescent="0.25">
      <c r="B988" s="5"/>
      <c r="F988" s="9"/>
    </row>
    <row r="989" spans="2:6" x14ac:dyDescent="0.25">
      <c r="B989" s="5"/>
      <c r="F989" s="9"/>
    </row>
    <row r="990" spans="2:6" x14ac:dyDescent="0.25">
      <c r="B990" s="5"/>
      <c r="F990" s="9"/>
    </row>
    <row r="991" spans="2:6" x14ac:dyDescent="0.25">
      <c r="B991" s="5"/>
      <c r="F991" s="9"/>
    </row>
    <row r="992" spans="2:6" x14ac:dyDescent="0.25">
      <c r="B992" s="5"/>
      <c r="F992" s="9"/>
    </row>
    <row r="993" spans="2:6" x14ac:dyDescent="0.25">
      <c r="B993" s="5"/>
      <c r="F993" s="9"/>
    </row>
    <row r="994" spans="2:6" x14ac:dyDescent="0.25">
      <c r="B994" s="5"/>
      <c r="F994" s="9"/>
    </row>
    <row r="995" spans="2:6" x14ac:dyDescent="0.25">
      <c r="B995" s="5"/>
      <c r="F995" s="9"/>
    </row>
    <row r="996" spans="2:6" x14ac:dyDescent="0.25">
      <c r="B996" s="5"/>
      <c r="F996" s="9"/>
    </row>
    <row r="997" spans="2:6" x14ac:dyDescent="0.25">
      <c r="B997" s="5"/>
      <c r="F997" s="9"/>
    </row>
    <row r="998" spans="2:6" x14ac:dyDescent="0.25">
      <c r="B998" s="5"/>
      <c r="F998" s="9"/>
    </row>
    <row r="999" spans="2:6" x14ac:dyDescent="0.25">
      <c r="B999" s="5"/>
      <c r="F999" s="9"/>
    </row>
    <row r="1000" spans="2:6" x14ac:dyDescent="0.25">
      <c r="B1000" s="5"/>
      <c r="F1000" s="9"/>
    </row>
    <row r="1001" spans="2:6" x14ac:dyDescent="0.25">
      <c r="B1001" s="5"/>
      <c r="F1001" s="9"/>
    </row>
    <row r="1002" spans="2:6" x14ac:dyDescent="0.25">
      <c r="B1002" s="5"/>
      <c r="F1002" s="9"/>
    </row>
    <row r="1003" spans="2:6" x14ac:dyDescent="0.25">
      <c r="B1003" s="5"/>
      <c r="F1003" s="9"/>
    </row>
    <row r="1004" spans="2:6" x14ac:dyDescent="0.25">
      <c r="B1004" s="5"/>
      <c r="F1004" s="9"/>
    </row>
    <row r="1005" spans="2:6" x14ac:dyDescent="0.25">
      <c r="B1005" s="5"/>
      <c r="F1005" s="9"/>
    </row>
    <row r="1006" spans="2:6" x14ac:dyDescent="0.25">
      <c r="B1006" s="5"/>
      <c r="F1006" s="9"/>
    </row>
    <row r="1007" spans="2:6" x14ac:dyDescent="0.25">
      <c r="B1007" s="5"/>
      <c r="F1007" s="9"/>
    </row>
    <row r="1008" spans="2:6" x14ac:dyDescent="0.25">
      <c r="B1008" s="5"/>
      <c r="F1008" s="9"/>
    </row>
    <row r="1009" spans="2:6" x14ac:dyDescent="0.25">
      <c r="B1009" s="5"/>
      <c r="F1009" s="9"/>
    </row>
    <row r="1010" spans="2:6" x14ac:dyDescent="0.25">
      <c r="B1010" s="5"/>
      <c r="F1010" s="9"/>
    </row>
    <row r="1011" spans="2:6" x14ac:dyDescent="0.25">
      <c r="B1011" s="5"/>
      <c r="F1011" s="9"/>
    </row>
    <row r="1012" spans="2:6" x14ac:dyDescent="0.25">
      <c r="B1012" s="5"/>
      <c r="F1012" s="9"/>
    </row>
    <row r="1013" spans="2:6" x14ac:dyDescent="0.25">
      <c r="B1013" s="5"/>
      <c r="F1013" s="9"/>
    </row>
    <row r="1014" spans="2:6" x14ac:dyDescent="0.25">
      <c r="B1014" s="5"/>
      <c r="F1014" s="9"/>
    </row>
    <row r="1015" spans="2:6" x14ac:dyDescent="0.25">
      <c r="B1015" s="5"/>
      <c r="F1015" s="9"/>
    </row>
    <row r="1016" spans="2:6" x14ac:dyDescent="0.25">
      <c r="B1016" s="5"/>
      <c r="F1016" s="9"/>
    </row>
    <row r="1017" spans="2:6" x14ac:dyDescent="0.25">
      <c r="B1017" s="5"/>
      <c r="F1017" s="9"/>
    </row>
    <row r="1018" spans="2:6" x14ac:dyDescent="0.25">
      <c r="B1018" s="5"/>
      <c r="F1018" s="9"/>
    </row>
    <row r="1019" spans="2:6" x14ac:dyDescent="0.25">
      <c r="B1019" s="5"/>
      <c r="F1019" s="9"/>
    </row>
    <row r="1020" spans="2:6" x14ac:dyDescent="0.25">
      <c r="B1020" s="5"/>
      <c r="F1020" s="9"/>
    </row>
    <row r="1021" spans="2:6" x14ac:dyDescent="0.25">
      <c r="B1021" s="5"/>
      <c r="F1021" s="9"/>
    </row>
    <row r="1022" spans="2:6" x14ac:dyDescent="0.25">
      <c r="B1022" s="5"/>
      <c r="F1022" s="9"/>
    </row>
    <row r="1023" spans="2:6" x14ac:dyDescent="0.25">
      <c r="B1023" s="5"/>
      <c r="F1023" s="9"/>
    </row>
    <row r="1024" spans="2:6" x14ac:dyDescent="0.25">
      <c r="B1024" s="5"/>
      <c r="F1024" s="9"/>
    </row>
    <row r="1025" spans="2:6" x14ac:dyDescent="0.25">
      <c r="B1025" s="5"/>
      <c r="F1025" s="9"/>
    </row>
    <row r="1026" spans="2:6" x14ac:dyDescent="0.25">
      <c r="B1026" s="5"/>
      <c r="F1026" s="9"/>
    </row>
    <row r="1027" spans="2:6" x14ac:dyDescent="0.25">
      <c r="B1027" s="5"/>
      <c r="F1027" s="9"/>
    </row>
    <row r="1028" spans="2:6" x14ac:dyDescent="0.25">
      <c r="B1028" s="5"/>
      <c r="F1028" s="9"/>
    </row>
    <row r="1029" spans="2:6" x14ac:dyDescent="0.25">
      <c r="B1029" s="5"/>
      <c r="F1029" s="9"/>
    </row>
    <row r="1030" spans="2:6" x14ac:dyDescent="0.25">
      <c r="B1030" s="5"/>
      <c r="F1030" s="9"/>
    </row>
    <row r="1031" spans="2:6" x14ac:dyDescent="0.25">
      <c r="B1031" s="5"/>
      <c r="F1031" s="9"/>
    </row>
    <row r="1032" spans="2:6" x14ac:dyDescent="0.25">
      <c r="B1032" s="5"/>
      <c r="F1032" s="9"/>
    </row>
    <row r="1033" spans="2:6" x14ac:dyDescent="0.25">
      <c r="B1033" s="5"/>
      <c r="F1033" s="9"/>
    </row>
    <row r="1034" spans="2:6" x14ac:dyDescent="0.25">
      <c r="B1034" s="5"/>
      <c r="F1034" s="9"/>
    </row>
    <row r="1035" spans="2:6" x14ac:dyDescent="0.25">
      <c r="B1035" s="5"/>
      <c r="F1035" s="9"/>
    </row>
    <row r="1036" spans="2:6" x14ac:dyDescent="0.25">
      <c r="B1036" s="5"/>
      <c r="F1036" s="9"/>
    </row>
    <row r="1037" spans="2:6" x14ac:dyDescent="0.25">
      <c r="B1037" s="5"/>
      <c r="F1037" s="9"/>
    </row>
    <row r="1038" spans="2:6" x14ac:dyDescent="0.25">
      <c r="B1038" s="5"/>
      <c r="F1038" s="9"/>
    </row>
    <row r="1039" spans="2:6" x14ac:dyDescent="0.25">
      <c r="B1039" s="5"/>
      <c r="F1039" s="9"/>
    </row>
    <row r="1040" spans="2:6" x14ac:dyDescent="0.25">
      <c r="B1040" s="5"/>
      <c r="F1040" s="9"/>
    </row>
    <row r="1041" spans="2:6" x14ac:dyDescent="0.25">
      <c r="B1041" s="5"/>
      <c r="F1041" s="9"/>
    </row>
    <row r="1042" spans="2:6" x14ac:dyDescent="0.25">
      <c r="B1042" s="5"/>
      <c r="F1042" s="9"/>
    </row>
    <row r="1043" spans="2:6" x14ac:dyDescent="0.25">
      <c r="B1043" s="5"/>
      <c r="F1043" s="9"/>
    </row>
    <row r="1044" spans="2:6" x14ac:dyDescent="0.25">
      <c r="B1044" s="5"/>
      <c r="F1044" s="9"/>
    </row>
    <row r="1045" spans="2:6" x14ac:dyDescent="0.25">
      <c r="B1045" s="5"/>
      <c r="F1045" s="9"/>
    </row>
    <row r="1046" spans="2:6" x14ac:dyDescent="0.25">
      <c r="B1046" s="5"/>
      <c r="F1046" s="9"/>
    </row>
    <row r="1047" spans="2:6" x14ac:dyDescent="0.25">
      <c r="B1047" s="5"/>
      <c r="F1047" s="9"/>
    </row>
    <row r="1048" spans="2:6" x14ac:dyDescent="0.25">
      <c r="B1048" s="5"/>
      <c r="F1048" s="9"/>
    </row>
    <row r="1049" spans="2:6" x14ac:dyDescent="0.25">
      <c r="B1049" s="5"/>
      <c r="F1049" s="9"/>
    </row>
    <row r="1050" spans="2:6" x14ac:dyDescent="0.25">
      <c r="B1050" s="5"/>
      <c r="F1050" s="9"/>
    </row>
    <row r="1051" spans="2:6" x14ac:dyDescent="0.25">
      <c r="B1051" s="5"/>
      <c r="F1051" s="9"/>
    </row>
    <row r="1052" spans="2:6" x14ac:dyDescent="0.25">
      <c r="B1052" s="5"/>
      <c r="F1052" s="9"/>
    </row>
    <row r="1053" spans="2:6" x14ac:dyDescent="0.25">
      <c r="B1053" s="5"/>
      <c r="F1053" s="9"/>
    </row>
    <row r="1054" spans="2:6" x14ac:dyDescent="0.25">
      <c r="B1054" s="5"/>
      <c r="F1054" s="9"/>
    </row>
    <row r="1055" spans="2:6" x14ac:dyDescent="0.25">
      <c r="B1055" s="5"/>
      <c r="F1055" s="9"/>
    </row>
    <row r="1056" spans="2:6" x14ac:dyDescent="0.25">
      <c r="B1056" s="5"/>
      <c r="F1056" s="9"/>
    </row>
    <row r="1057" spans="2:6" x14ac:dyDescent="0.25">
      <c r="B1057" s="5"/>
      <c r="F1057" s="9"/>
    </row>
    <row r="1058" spans="2:6" x14ac:dyDescent="0.25">
      <c r="B1058" s="5"/>
      <c r="F1058" s="9"/>
    </row>
    <row r="1059" spans="2:6" x14ac:dyDescent="0.25">
      <c r="B1059" s="5"/>
      <c r="F1059" s="9"/>
    </row>
    <row r="1060" spans="2:6" x14ac:dyDescent="0.25">
      <c r="B1060" s="5"/>
      <c r="F1060" s="9"/>
    </row>
    <row r="1061" spans="2:6" x14ac:dyDescent="0.25">
      <c r="B1061" s="5"/>
      <c r="F1061" s="9"/>
    </row>
    <row r="1062" spans="2:6" x14ac:dyDescent="0.25">
      <c r="B1062" s="5"/>
      <c r="F1062" s="9"/>
    </row>
    <row r="1063" spans="2:6" x14ac:dyDescent="0.25">
      <c r="B1063" s="5"/>
      <c r="F1063" s="9"/>
    </row>
    <row r="1064" spans="2:6" x14ac:dyDescent="0.25">
      <c r="B1064" s="5"/>
      <c r="F1064" s="9"/>
    </row>
    <row r="1065" spans="2:6" x14ac:dyDescent="0.25">
      <c r="B1065" s="5"/>
      <c r="F1065" s="9"/>
    </row>
    <row r="1066" spans="2:6" x14ac:dyDescent="0.25">
      <c r="B1066" s="5"/>
      <c r="F1066" s="9"/>
    </row>
    <row r="1067" spans="2:6" x14ac:dyDescent="0.25">
      <c r="B1067" s="5"/>
      <c r="F1067" s="9"/>
    </row>
    <row r="1068" spans="2:6" x14ac:dyDescent="0.25">
      <c r="B1068" s="5"/>
      <c r="F1068" s="9"/>
    </row>
    <row r="1069" spans="2:6" x14ac:dyDescent="0.25">
      <c r="B1069" s="5"/>
      <c r="F1069" s="9"/>
    </row>
    <row r="1070" spans="2:6" x14ac:dyDescent="0.25">
      <c r="B1070" s="5"/>
      <c r="F1070" s="9"/>
    </row>
    <row r="1071" spans="2:6" x14ac:dyDescent="0.25">
      <c r="B1071" s="5"/>
      <c r="F1071" s="9"/>
    </row>
    <row r="1072" spans="2:6" x14ac:dyDescent="0.25">
      <c r="B1072" s="5"/>
      <c r="F1072" s="9"/>
    </row>
    <row r="1073" spans="2:6" x14ac:dyDescent="0.25">
      <c r="B1073" s="5"/>
      <c r="F1073" s="9"/>
    </row>
    <row r="1074" spans="2:6" x14ac:dyDescent="0.25">
      <c r="B1074" s="5"/>
      <c r="F1074" s="9"/>
    </row>
    <row r="1075" spans="2:6" x14ac:dyDescent="0.25">
      <c r="B1075" s="5"/>
      <c r="F1075" s="9"/>
    </row>
    <row r="1076" spans="2:6" x14ac:dyDescent="0.25">
      <c r="B1076" s="5"/>
      <c r="F1076" s="9"/>
    </row>
    <row r="1077" spans="2:6" x14ac:dyDescent="0.25">
      <c r="B1077" s="5"/>
      <c r="F1077" s="9"/>
    </row>
    <row r="1078" spans="2:6" x14ac:dyDescent="0.25">
      <c r="B1078" s="5"/>
      <c r="F1078" s="9"/>
    </row>
    <row r="1079" spans="2:6" x14ac:dyDescent="0.25">
      <c r="B1079" s="5"/>
      <c r="F1079" s="9"/>
    </row>
    <row r="1080" spans="2:6" x14ac:dyDescent="0.25">
      <c r="B1080" s="5"/>
      <c r="F1080" s="9"/>
    </row>
    <row r="1081" spans="2:6" x14ac:dyDescent="0.25">
      <c r="B1081" s="5"/>
      <c r="F1081" s="9"/>
    </row>
    <row r="1082" spans="2:6" x14ac:dyDescent="0.25">
      <c r="B1082" s="5"/>
      <c r="F1082" s="9"/>
    </row>
    <row r="1083" spans="2:6" x14ac:dyDescent="0.25">
      <c r="B1083" s="5"/>
      <c r="F1083" s="9"/>
    </row>
    <row r="1084" spans="2:6" x14ac:dyDescent="0.25">
      <c r="B1084" s="5"/>
      <c r="F1084" s="9"/>
    </row>
    <row r="1085" spans="2:6" x14ac:dyDescent="0.25">
      <c r="B1085" s="5"/>
      <c r="F1085" s="9"/>
    </row>
    <row r="1086" spans="2:6" x14ac:dyDescent="0.25">
      <c r="B1086" s="5"/>
      <c r="F1086" s="9"/>
    </row>
    <row r="1087" spans="2:6" x14ac:dyDescent="0.25">
      <c r="B1087" s="5"/>
      <c r="F1087" s="9"/>
    </row>
    <row r="1088" spans="2:6" x14ac:dyDescent="0.25">
      <c r="B1088" s="5"/>
      <c r="F1088" s="9"/>
    </row>
    <row r="1089" spans="2:6" x14ac:dyDescent="0.25">
      <c r="B1089" s="5"/>
      <c r="F1089" s="9"/>
    </row>
    <row r="1090" spans="2:6" x14ac:dyDescent="0.25">
      <c r="B1090" s="5"/>
      <c r="F1090" s="9"/>
    </row>
    <row r="1091" spans="2:6" x14ac:dyDescent="0.25">
      <c r="B1091" s="5"/>
      <c r="F1091" s="9"/>
    </row>
    <row r="1092" spans="2:6" x14ac:dyDescent="0.25">
      <c r="B1092" s="5"/>
      <c r="F1092" s="9"/>
    </row>
    <row r="1093" spans="2:6" x14ac:dyDescent="0.25">
      <c r="B1093" s="5"/>
      <c r="F1093" s="9"/>
    </row>
    <row r="1094" spans="2:6" x14ac:dyDescent="0.25">
      <c r="B1094" s="5"/>
      <c r="F1094" s="9"/>
    </row>
    <row r="1095" spans="2:6" x14ac:dyDescent="0.25">
      <c r="B1095" s="5"/>
      <c r="F1095" s="9"/>
    </row>
    <row r="1096" spans="2:6" x14ac:dyDescent="0.25">
      <c r="B1096" s="5"/>
      <c r="F1096" s="9"/>
    </row>
    <row r="1097" spans="2:6" x14ac:dyDescent="0.25">
      <c r="B1097" s="5"/>
      <c r="F1097" s="9"/>
    </row>
    <row r="1098" spans="2:6" x14ac:dyDescent="0.25">
      <c r="B1098" s="5"/>
      <c r="F1098" s="9"/>
    </row>
    <row r="1099" spans="2:6" x14ac:dyDescent="0.25">
      <c r="B1099" s="5"/>
      <c r="F1099" s="9"/>
    </row>
    <row r="1100" spans="2:6" x14ac:dyDescent="0.25">
      <c r="B1100" s="5"/>
      <c r="F1100" s="9"/>
    </row>
    <row r="1101" spans="2:6" x14ac:dyDescent="0.25">
      <c r="B1101" s="5"/>
      <c r="F1101" s="9"/>
    </row>
    <row r="1102" spans="2:6" x14ac:dyDescent="0.25">
      <c r="B1102" s="5"/>
      <c r="F1102" s="9"/>
    </row>
    <row r="1103" spans="2:6" x14ac:dyDescent="0.25">
      <c r="B1103" s="5"/>
      <c r="F1103" s="9"/>
    </row>
    <row r="1104" spans="2:6" x14ac:dyDescent="0.25">
      <c r="B1104" s="5"/>
      <c r="F1104" s="9"/>
    </row>
    <row r="1105" spans="2:6" x14ac:dyDescent="0.25">
      <c r="B1105" s="5"/>
      <c r="F1105" s="9"/>
    </row>
    <row r="1106" spans="2:6" x14ac:dyDescent="0.25">
      <c r="B1106" s="5"/>
      <c r="F1106" s="9"/>
    </row>
    <row r="1107" spans="2:6" x14ac:dyDescent="0.25">
      <c r="B1107" s="5"/>
      <c r="F1107" s="9"/>
    </row>
    <row r="1108" spans="2:6" x14ac:dyDescent="0.25">
      <c r="B1108" s="5"/>
      <c r="F1108" s="9"/>
    </row>
    <row r="1109" spans="2:6" x14ac:dyDescent="0.25">
      <c r="B1109" s="5"/>
      <c r="F1109" s="9"/>
    </row>
    <row r="1110" spans="2:6" x14ac:dyDescent="0.25">
      <c r="B1110" s="5"/>
      <c r="F1110" s="9"/>
    </row>
    <row r="1111" spans="2:6" x14ac:dyDescent="0.25">
      <c r="B1111" s="5"/>
      <c r="F1111" s="9"/>
    </row>
    <row r="1112" spans="2:6" x14ac:dyDescent="0.25">
      <c r="B1112" s="5"/>
      <c r="F1112" s="9"/>
    </row>
    <row r="1113" spans="2:6" x14ac:dyDescent="0.25">
      <c r="B1113" s="5"/>
      <c r="F1113" s="9"/>
    </row>
    <row r="1114" spans="2:6" x14ac:dyDescent="0.25">
      <c r="B1114" s="5"/>
      <c r="F1114" s="9"/>
    </row>
    <row r="1115" spans="2:6" x14ac:dyDescent="0.25">
      <c r="B1115" s="5"/>
      <c r="F1115" s="9"/>
    </row>
    <row r="1116" spans="2:6" x14ac:dyDescent="0.25">
      <c r="B1116" s="5"/>
      <c r="F1116" s="9"/>
    </row>
    <row r="1117" spans="2:6" x14ac:dyDescent="0.25">
      <c r="B1117" s="5"/>
      <c r="F1117" s="9"/>
    </row>
    <row r="1118" spans="2:6" x14ac:dyDescent="0.25">
      <c r="B1118" s="5"/>
      <c r="F1118" s="9"/>
    </row>
    <row r="1119" spans="2:6" x14ac:dyDescent="0.25">
      <c r="B1119" s="5"/>
      <c r="F1119" s="9"/>
    </row>
    <row r="1120" spans="2:6" x14ac:dyDescent="0.25">
      <c r="B1120" s="5"/>
      <c r="F1120" s="9"/>
    </row>
    <row r="1121" spans="2:6" x14ac:dyDescent="0.25">
      <c r="B1121" s="5"/>
      <c r="F1121" s="9"/>
    </row>
    <row r="1122" spans="2:6" x14ac:dyDescent="0.25">
      <c r="B1122" s="5"/>
      <c r="F1122" s="9"/>
    </row>
    <row r="1123" spans="2:6" x14ac:dyDescent="0.25">
      <c r="B1123" s="5"/>
      <c r="F1123" s="9"/>
    </row>
    <row r="1124" spans="2:6" x14ac:dyDescent="0.25">
      <c r="B1124" s="5"/>
      <c r="F1124" s="9"/>
    </row>
    <row r="1125" spans="2:6" x14ac:dyDescent="0.25">
      <c r="B1125" s="5"/>
      <c r="F1125" s="9"/>
    </row>
    <row r="1126" spans="2:6" x14ac:dyDescent="0.25">
      <c r="B1126" s="5"/>
      <c r="F1126" s="9"/>
    </row>
    <row r="1127" spans="2:6" x14ac:dyDescent="0.25">
      <c r="B1127" s="5"/>
      <c r="F1127" s="9"/>
    </row>
    <row r="1128" spans="2:6" x14ac:dyDescent="0.25">
      <c r="B1128" s="5"/>
      <c r="F1128" s="9"/>
    </row>
    <row r="1129" spans="2:6" x14ac:dyDescent="0.25">
      <c r="B1129" s="5"/>
      <c r="F1129" s="9"/>
    </row>
    <row r="1130" spans="2:6" x14ac:dyDescent="0.25">
      <c r="B1130" s="5"/>
      <c r="F1130" s="9"/>
    </row>
    <row r="1131" spans="2:6" x14ac:dyDescent="0.25">
      <c r="B1131" s="5"/>
      <c r="F1131" s="9"/>
    </row>
    <row r="1132" spans="2:6" x14ac:dyDescent="0.25">
      <c r="B1132" s="5"/>
      <c r="F1132" s="9"/>
    </row>
    <row r="1133" spans="2:6" x14ac:dyDescent="0.25">
      <c r="B1133" s="5"/>
      <c r="F1133" s="9"/>
    </row>
    <row r="1134" spans="2:6" x14ac:dyDescent="0.25">
      <c r="B1134" s="5"/>
      <c r="F1134" s="9"/>
    </row>
    <row r="1135" spans="2:6" x14ac:dyDescent="0.25">
      <c r="B1135" s="5"/>
      <c r="F1135" s="9"/>
    </row>
    <row r="1136" spans="2:6" x14ac:dyDescent="0.25">
      <c r="B1136" s="5"/>
      <c r="F1136" s="9"/>
    </row>
    <row r="1137" spans="2:6" x14ac:dyDescent="0.25">
      <c r="B1137" s="5"/>
      <c r="F1137" s="9"/>
    </row>
    <row r="1138" spans="2:6" x14ac:dyDescent="0.25">
      <c r="B1138" s="5"/>
      <c r="F1138" s="9"/>
    </row>
    <row r="1139" spans="2:6" x14ac:dyDescent="0.25">
      <c r="B1139" s="5"/>
      <c r="F1139" s="9"/>
    </row>
    <row r="1140" spans="2:6" x14ac:dyDescent="0.25">
      <c r="B1140" s="5"/>
      <c r="F1140" s="9"/>
    </row>
    <row r="1141" spans="2:6" x14ac:dyDescent="0.25">
      <c r="B1141" s="5"/>
      <c r="F1141" s="9"/>
    </row>
    <row r="1142" spans="2:6" x14ac:dyDescent="0.25">
      <c r="B1142" s="5"/>
      <c r="F1142" s="9"/>
    </row>
    <row r="1143" spans="2:6" x14ac:dyDescent="0.25">
      <c r="B1143" s="5"/>
      <c r="F1143" s="9"/>
    </row>
    <row r="1144" spans="2:6" x14ac:dyDescent="0.25">
      <c r="B1144" s="5"/>
      <c r="F1144" s="9"/>
    </row>
    <row r="1145" spans="2:6" x14ac:dyDescent="0.25">
      <c r="B1145" s="5"/>
      <c r="F1145" s="9"/>
    </row>
    <row r="1146" spans="2:6" x14ac:dyDescent="0.25">
      <c r="B1146" s="5"/>
      <c r="F1146" s="9"/>
    </row>
    <row r="1147" spans="2:6" x14ac:dyDescent="0.25">
      <c r="B1147" s="5"/>
      <c r="F1147" s="9"/>
    </row>
    <row r="1148" spans="2:6" x14ac:dyDescent="0.25">
      <c r="B1148" s="5"/>
      <c r="F1148" s="9"/>
    </row>
    <row r="1149" spans="2:6" x14ac:dyDescent="0.25">
      <c r="B1149" s="5"/>
      <c r="F1149" s="9"/>
    </row>
    <row r="1150" spans="2:6" x14ac:dyDescent="0.25">
      <c r="B1150" s="5"/>
      <c r="F1150" s="9"/>
    </row>
    <row r="1151" spans="2:6" x14ac:dyDescent="0.25">
      <c r="B1151" s="5"/>
      <c r="F1151" s="9"/>
    </row>
    <row r="1152" spans="2:6" x14ac:dyDescent="0.25">
      <c r="B1152" s="5"/>
      <c r="F1152" s="9"/>
    </row>
    <row r="1153" spans="2:6" x14ac:dyDescent="0.25">
      <c r="B1153" s="5"/>
      <c r="F1153" s="9"/>
    </row>
    <row r="1154" spans="2:6" x14ac:dyDescent="0.25">
      <c r="B1154" s="5"/>
      <c r="F1154" s="9"/>
    </row>
    <row r="1155" spans="2:6" x14ac:dyDescent="0.25">
      <c r="B1155" s="5"/>
      <c r="F1155" s="9"/>
    </row>
    <row r="1156" spans="2:6" x14ac:dyDescent="0.25">
      <c r="B1156" s="5"/>
      <c r="F1156" s="9"/>
    </row>
    <row r="1157" spans="2:6" x14ac:dyDescent="0.25">
      <c r="B1157" s="5"/>
      <c r="F1157" s="9"/>
    </row>
    <row r="1158" spans="2:6" x14ac:dyDescent="0.25">
      <c r="B1158" s="5"/>
      <c r="F1158" s="9"/>
    </row>
    <row r="1159" spans="2:6" x14ac:dyDescent="0.25">
      <c r="B1159" s="5"/>
      <c r="F1159" s="9"/>
    </row>
    <row r="1160" spans="2:6" x14ac:dyDescent="0.25">
      <c r="B1160" s="5"/>
      <c r="F1160" s="9"/>
    </row>
    <row r="1161" spans="2:6" x14ac:dyDescent="0.25">
      <c r="B1161" s="5"/>
      <c r="F1161" s="9"/>
    </row>
    <row r="1162" spans="2:6" x14ac:dyDescent="0.25">
      <c r="B1162" s="5"/>
      <c r="F1162" s="9"/>
    </row>
    <row r="1163" spans="2:6" x14ac:dyDescent="0.25">
      <c r="B1163" s="5"/>
      <c r="F1163" s="9"/>
    </row>
    <row r="1164" spans="2:6" x14ac:dyDescent="0.25">
      <c r="B1164" s="5"/>
      <c r="F1164" s="9"/>
    </row>
    <row r="1165" spans="2:6" x14ac:dyDescent="0.25">
      <c r="B1165" s="5"/>
      <c r="F1165" s="9"/>
    </row>
    <row r="1166" spans="2:6" x14ac:dyDescent="0.25">
      <c r="B1166" s="5"/>
      <c r="F1166" s="9"/>
    </row>
    <row r="1167" spans="2:6" x14ac:dyDescent="0.25">
      <c r="B1167" s="5"/>
      <c r="F1167" s="9"/>
    </row>
    <row r="1168" spans="2:6" x14ac:dyDescent="0.25">
      <c r="B1168" s="5"/>
      <c r="F1168" s="9"/>
    </row>
    <row r="1169" spans="2:6" x14ac:dyDescent="0.25">
      <c r="B1169" s="5"/>
      <c r="F1169" s="9"/>
    </row>
    <row r="1170" spans="2:6" x14ac:dyDescent="0.25">
      <c r="B1170" s="5"/>
      <c r="F1170" s="9"/>
    </row>
    <row r="1171" spans="2:6" x14ac:dyDescent="0.25">
      <c r="B1171" s="5"/>
      <c r="F1171" s="9"/>
    </row>
    <row r="1172" spans="2:6" x14ac:dyDescent="0.25">
      <c r="B1172" s="5"/>
      <c r="F1172" s="9"/>
    </row>
    <row r="1173" spans="2:6" x14ac:dyDescent="0.25">
      <c r="B1173" s="5"/>
      <c r="F1173" s="9"/>
    </row>
    <row r="1174" spans="2:6" x14ac:dyDescent="0.25">
      <c r="B1174" s="5"/>
      <c r="F1174" s="9"/>
    </row>
    <row r="1175" spans="2:6" x14ac:dyDescent="0.25">
      <c r="B1175" s="5"/>
      <c r="F1175" s="9"/>
    </row>
    <row r="1176" spans="2:6" x14ac:dyDescent="0.25">
      <c r="B1176" s="5"/>
      <c r="F1176" s="9"/>
    </row>
    <row r="1177" spans="2:6" x14ac:dyDescent="0.25">
      <c r="B1177" s="5"/>
      <c r="F1177" s="9"/>
    </row>
    <row r="1178" spans="2:6" x14ac:dyDescent="0.25">
      <c r="B1178" s="5"/>
      <c r="F1178" s="9"/>
    </row>
    <row r="1179" spans="2:6" x14ac:dyDescent="0.25">
      <c r="B1179" s="5"/>
      <c r="F1179" s="9"/>
    </row>
    <row r="1180" spans="2:6" x14ac:dyDescent="0.25">
      <c r="B1180" s="5"/>
      <c r="F1180" s="9"/>
    </row>
    <row r="1181" spans="2:6" x14ac:dyDescent="0.25">
      <c r="B1181" s="5"/>
      <c r="F1181" s="9"/>
    </row>
    <row r="1182" spans="2:6" x14ac:dyDescent="0.25">
      <c r="B1182" s="5"/>
      <c r="F1182" s="9"/>
    </row>
    <row r="1183" spans="2:6" x14ac:dyDescent="0.25">
      <c r="B1183" s="5"/>
      <c r="F1183" s="9"/>
    </row>
    <row r="1184" spans="2:6" x14ac:dyDescent="0.25">
      <c r="B1184" s="5"/>
      <c r="F1184" s="9"/>
    </row>
    <row r="1185" spans="2:6" x14ac:dyDescent="0.25">
      <c r="B1185" s="5"/>
      <c r="F1185" s="9"/>
    </row>
    <row r="1186" spans="2:6" x14ac:dyDescent="0.25">
      <c r="B1186" s="5"/>
      <c r="F1186" s="9"/>
    </row>
    <row r="1187" spans="2:6" x14ac:dyDescent="0.25">
      <c r="B1187" s="5"/>
      <c r="F1187" s="9"/>
    </row>
    <row r="1188" spans="2:6" x14ac:dyDescent="0.25">
      <c r="B1188" s="5"/>
      <c r="F1188" s="9"/>
    </row>
    <row r="1189" spans="2:6" x14ac:dyDescent="0.25">
      <c r="B1189" s="5"/>
      <c r="F1189" s="9"/>
    </row>
    <row r="1190" spans="2:6" x14ac:dyDescent="0.25">
      <c r="B1190" s="5"/>
      <c r="F1190" s="9"/>
    </row>
    <row r="1191" spans="2:6" x14ac:dyDescent="0.25">
      <c r="B1191" s="5"/>
      <c r="F1191" s="9"/>
    </row>
    <row r="1192" spans="2:6" x14ac:dyDescent="0.25">
      <c r="B1192" s="5"/>
      <c r="F1192" s="9"/>
    </row>
    <row r="1193" spans="2:6" x14ac:dyDescent="0.25">
      <c r="B1193" s="5"/>
      <c r="F1193" s="9"/>
    </row>
    <row r="1194" spans="2:6" x14ac:dyDescent="0.25">
      <c r="B1194" s="5"/>
      <c r="F1194" s="9"/>
    </row>
    <row r="1195" spans="2:6" x14ac:dyDescent="0.25">
      <c r="B1195" s="5"/>
      <c r="F1195" s="9"/>
    </row>
    <row r="1196" spans="2:6" x14ac:dyDescent="0.25">
      <c r="B1196" s="5"/>
      <c r="F1196" s="9"/>
    </row>
    <row r="1197" spans="2:6" x14ac:dyDescent="0.25">
      <c r="B1197" s="5"/>
      <c r="F1197" s="9"/>
    </row>
    <row r="1198" spans="2:6" x14ac:dyDescent="0.25">
      <c r="B1198" s="5"/>
      <c r="F1198" s="9"/>
    </row>
    <row r="1199" spans="2:6" x14ac:dyDescent="0.25">
      <c r="B1199" s="5"/>
      <c r="F1199" s="9"/>
    </row>
    <row r="1200" spans="2:6" x14ac:dyDescent="0.25">
      <c r="B1200" s="5"/>
      <c r="F1200" s="9"/>
    </row>
    <row r="1201" spans="2:6" x14ac:dyDescent="0.25">
      <c r="B1201" s="5"/>
      <c r="F1201" s="9"/>
    </row>
    <row r="1202" spans="2:6" x14ac:dyDescent="0.25">
      <c r="B1202" s="5"/>
      <c r="F1202" s="9"/>
    </row>
    <row r="1203" spans="2:6" x14ac:dyDescent="0.25">
      <c r="B1203" s="5"/>
      <c r="F1203" s="9"/>
    </row>
    <row r="1204" spans="2:6" x14ac:dyDescent="0.25">
      <c r="B1204" s="5"/>
      <c r="F1204" s="9"/>
    </row>
    <row r="1205" spans="2:6" x14ac:dyDescent="0.25">
      <c r="B1205" s="5"/>
      <c r="F1205" s="9"/>
    </row>
    <row r="1206" spans="2:6" x14ac:dyDescent="0.25">
      <c r="B1206" s="5"/>
      <c r="F1206" s="9"/>
    </row>
    <row r="1207" spans="2:6" x14ac:dyDescent="0.25">
      <c r="B1207" s="5"/>
      <c r="F1207" s="9"/>
    </row>
    <row r="1208" spans="2:6" x14ac:dyDescent="0.25">
      <c r="B1208" s="5"/>
      <c r="F1208" s="9"/>
    </row>
    <row r="1209" spans="2:6" x14ac:dyDescent="0.25">
      <c r="B1209" s="5"/>
      <c r="F1209" s="9"/>
    </row>
    <row r="1210" spans="2:6" x14ac:dyDescent="0.25">
      <c r="B1210" s="5"/>
      <c r="F1210" s="9"/>
    </row>
    <row r="1211" spans="2:6" x14ac:dyDescent="0.25">
      <c r="B1211" s="5"/>
      <c r="F1211" s="9"/>
    </row>
    <row r="1212" spans="2:6" x14ac:dyDescent="0.25">
      <c r="B1212" s="5"/>
      <c r="F1212" s="9"/>
    </row>
    <row r="1213" spans="2:6" x14ac:dyDescent="0.25">
      <c r="B1213" s="5"/>
      <c r="F1213" s="9"/>
    </row>
    <row r="1214" spans="2:6" x14ac:dyDescent="0.25">
      <c r="B1214" s="5"/>
      <c r="F1214" s="9"/>
    </row>
    <row r="1215" spans="2:6" x14ac:dyDescent="0.25">
      <c r="B1215" s="5"/>
      <c r="F1215" s="9"/>
    </row>
    <row r="1216" spans="2:6" x14ac:dyDescent="0.25">
      <c r="B1216" s="5"/>
      <c r="F1216" s="9"/>
    </row>
    <row r="1217" spans="2:6" x14ac:dyDescent="0.25">
      <c r="B1217" s="5"/>
      <c r="F1217" s="9"/>
    </row>
    <row r="1218" spans="2:6" x14ac:dyDescent="0.25">
      <c r="B1218" s="5"/>
      <c r="F1218" s="9"/>
    </row>
    <row r="1219" spans="2:6" x14ac:dyDescent="0.25">
      <c r="B1219" s="5"/>
      <c r="F1219" s="9"/>
    </row>
    <row r="1220" spans="2:6" x14ac:dyDescent="0.25">
      <c r="B1220" s="5"/>
      <c r="F1220" s="9"/>
    </row>
    <row r="1221" spans="2:6" x14ac:dyDescent="0.25">
      <c r="B1221" s="5"/>
      <c r="F1221" s="9"/>
    </row>
    <row r="1222" spans="2:6" x14ac:dyDescent="0.25">
      <c r="B1222" s="5"/>
      <c r="F1222" s="9"/>
    </row>
    <row r="1223" spans="2:6" x14ac:dyDescent="0.25">
      <c r="B1223" s="5"/>
      <c r="F1223" s="9"/>
    </row>
    <row r="1224" spans="2:6" x14ac:dyDescent="0.25">
      <c r="B1224" s="5"/>
      <c r="F1224" s="9"/>
    </row>
    <row r="1225" spans="2:6" x14ac:dyDescent="0.25">
      <c r="B1225" s="5"/>
      <c r="F1225" s="9"/>
    </row>
    <row r="1226" spans="2:6" x14ac:dyDescent="0.25">
      <c r="B1226" s="5"/>
      <c r="F1226" s="9"/>
    </row>
    <row r="1227" spans="2:6" x14ac:dyDescent="0.25">
      <c r="B1227" s="5"/>
      <c r="F1227" s="9"/>
    </row>
    <row r="1228" spans="2:6" x14ac:dyDescent="0.25">
      <c r="B1228" s="5"/>
      <c r="F1228" s="9"/>
    </row>
    <row r="1229" spans="2:6" x14ac:dyDescent="0.25">
      <c r="B1229" s="5"/>
      <c r="F1229" s="9"/>
    </row>
    <row r="1230" spans="2:6" x14ac:dyDescent="0.25">
      <c r="B1230" s="5"/>
      <c r="F1230" s="9"/>
    </row>
    <row r="1231" spans="2:6" x14ac:dyDescent="0.25">
      <c r="B1231" s="5"/>
      <c r="F1231" s="9"/>
    </row>
    <row r="1232" spans="2:6" x14ac:dyDescent="0.25">
      <c r="B1232" s="5"/>
      <c r="F1232" s="9"/>
    </row>
    <row r="1233" spans="2:6" x14ac:dyDescent="0.25">
      <c r="B1233" s="5"/>
      <c r="F1233" s="9"/>
    </row>
    <row r="1234" spans="2:6" x14ac:dyDescent="0.25">
      <c r="B1234" s="5"/>
      <c r="F1234" s="9"/>
    </row>
    <row r="1235" spans="2:6" x14ac:dyDescent="0.25">
      <c r="B1235" s="5"/>
      <c r="F1235" s="9"/>
    </row>
    <row r="1236" spans="2:6" x14ac:dyDescent="0.25">
      <c r="B1236" s="5"/>
      <c r="F1236" s="9"/>
    </row>
    <row r="1237" spans="2:6" x14ac:dyDescent="0.25">
      <c r="B1237" s="5"/>
      <c r="F1237" s="9"/>
    </row>
    <row r="1238" spans="2:6" x14ac:dyDescent="0.25">
      <c r="B1238" s="5"/>
      <c r="F1238" s="9"/>
    </row>
    <row r="1239" spans="2:6" x14ac:dyDescent="0.25">
      <c r="B1239" s="5"/>
      <c r="F1239" s="9"/>
    </row>
    <row r="1240" spans="2:6" x14ac:dyDescent="0.25">
      <c r="B1240" s="5"/>
      <c r="F1240" s="9"/>
    </row>
    <row r="1241" spans="2:6" x14ac:dyDescent="0.25">
      <c r="B1241" s="5"/>
      <c r="F1241" s="9"/>
    </row>
    <row r="1242" spans="2:6" x14ac:dyDescent="0.25">
      <c r="B1242" s="5"/>
      <c r="F1242" s="9"/>
    </row>
    <row r="1243" spans="2:6" x14ac:dyDescent="0.25">
      <c r="B1243" s="5"/>
      <c r="F1243" s="9"/>
    </row>
    <row r="1244" spans="2:6" x14ac:dyDescent="0.25">
      <c r="B1244" s="5"/>
      <c r="F1244" s="9"/>
    </row>
    <row r="1245" spans="2:6" x14ac:dyDescent="0.25">
      <c r="B1245" s="5"/>
      <c r="F1245" s="9"/>
    </row>
    <row r="1246" spans="2:6" x14ac:dyDescent="0.25">
      <c r="B1246" s="5"/>
      <c r="F1246" s="9"/>
    </row>
    <row r="1247" spans="2:6" x14ac:dyDescent="0.25">
      <c r="B1247" s="5"/>
      <c r="F1247" s="9"/>
    </row>
    <row r="1248" spans="2:6" x14ac:dyDescent="0.25">
      <c r="B1248" s="5"/>
      <c r="F1248" s="9"/>
    </row>
    <row r="1249" spans="2:6" x14ac:dyDescent="0.25">
      <c r="B1249" s="5"/>
      <c r="F1249" s="9"/>
    </row>
    <row r="1250" spans="2:6" x14ac:dyDescent="0.25">
      <c r="B1250" s="5"/>
      <c r="F1250" s="9"/>
    </row>
    <row r="1251" spans="2:6" x14ac:dyDescent="0.25">
      <c r="B1251" s="5"/>
      <c r="F1251" s="9"/>
    </row>
    <row r="1252" spans="2:6" x14ac:dyDescent="0.25">
      <c r="B1252" s="5"/>
      <c r="F1252" s="9"/>
    </row>
    <row r="1253" spans="2:6" x14ac:dyDescent="0.25">
      <c r="B1253" s="5"/>
      <c r="F1253" s="9"/>
    </row>
    <row r="1254" spans="2:6" x14ac:dyDescent="0.25">
      <c r="B1254" s="5"/>
      <c r="F1254" s="9"/>
    </row>
    <row r="1255" spans="2:6" x14ac:dyDescent="0.25">
      <c r="B1255" s="5"/>
      <c r="F1255" s="9"/>
    </row>
    <row r="1256" spans="2:6" x14ac:dyDescent="0.25">
      <c r="B1256" s="5"/>
      <c r="F1256" s="9"/>
    </row>
    <row r="1257" spans="2:6" x14ac:dyDescent="0.25">
      <c r="B1257" s="5"/>
      <c r="F1257" s="9"/>
    </row>
    <row r="1258" spans="2:6" x14ac:dyDescent="0.25">
      <c r="B1258" s="5"/>
      <c r="F1258" s="9"/>
    </row>
    <row r="1259" spans="2:6" x14ac:dyDescent="0.25">
      <c r="B1259" s="5"/>
      <c r="F1259" s="9"/>
    </row>
    <row r="1260" spans="2:6" x14ac:dyDescent="0.25">
      <c r="B1260" s="5"/>
      <c r="F1260" s="9"/>
    </row>
    <row r="1261" spans="2:6" x14ac:dyDescent="0.25">
      <c r="B1261" s="5"/>
      <c r="F1261" s="9"/>
    </row>
    <row r="1262" spans="2:6" x14ac:dyDescent="0.25">
      <c r="B1262" s="5"/>
      <c r="F1262" s="9"/>
    </row>
    <row r="1263" spans="2:6" x14ac:dyDescent="0.25">
      <c r="B1263" s="5"/>
      <c r="F1263" s="9"/>
    </row>
    <row r="1264" spans="2:6" x14ac:dyDescent="0.25">
      <c r="B1264" s="5"/>
      <c r="F1264" s="9"/>
    </row>
    <row r="1265" spans="2:6" x14ac:dyDescent="0.25">
      <c r="B1265" s="5"/>
      <c r="F1265" s="9"/>
    </row>
    <row r="1266" spans="2:6" x14ac:dyDescent="0.25">
      <c r="B1266" s="5"/>
      <c r="F1266" s="9"/>
    </row>
    <row r="1267" spans="2:6" x14ac:dyDescent="0.25">
      <c r="B1267" s="5"/>
      <c r="F1267" s="9"/>
    </row>
    <row r="1268" spans="2:6" x14ac:dyDescent="0.25">
      <c r="B1268" s="5"/>
      <c r="F1268" s="9"/>
    </row>
    <row r="1269" spans="2:6" x14ac:dyDescent="0.25">
      <c r="B1269" s="5"/>
      <c r="F1269" s="9"/>
    </row>
    <row r="1270" spans="2:6" x14ac:dyDescent="0.25">
      <c r="B1270" s="5"/>
      <c r="F1270" s="9"/>
    </row>
    <row r="1271" spans="2:6" x14ac:dyDescent="0.25">
      <c r="B1271" s="5"/>
      <c r="F1271" s="9"/>
    </row>
    <row r="1272" spans="2:6" x14ac:dyDescent="0.25">
      <c r="B1272" s="5"/>
      <c r="F1272" s="9"/>
    </row>
    <row r="1273" spans="2:6" x14ac:dyDescent="0.25">
      <c r="B1273" s="5"/>
      <c r="F1273" s="9"/>
    </row>
    <row r="1274" spans="2:6" x14ac:dyDescent="0.25">
      <c r="B1274" s="5"/>
      <c r="F1274" s="9"/>
    </row>
    <row r="1275" spans="2:6" x14ac:dyDescent="0.25">
      <c r="B1275" s="5"/>
      <c r="F1275" s="9"/>
    </row>
    <row r="1276" spans="2:6" x14ac:dyDescent="0.25">
      <c r="B1276" s="5"/>
      <c r="F1276" s="9"/>
    </row>
    <row r="1277" spans="2:6" x14ac:dyDescent="0.25">
      <c r="B1277" s="5"/>
      <c r="F1277" s="9"/>
    </row>
    <row r="1278" spans="2:6" x14ac:dyDescent="0.25">
      <c r="B1278" s="5"/>
      <c r="F1278" s="9"/>
    </row>
    <row r="1279" spans="2:6" x14ac:dyDescent="0.25">
      <c r="B1279" s="5"/>
      <c r="F1279" s="9"/>
    </row>
    <row r="1280" spans="2:6" x14ac:dyDescent="0.25">
      <c r="B1280" s="5"/>
      <c r="F1280" s="9"/>
    </row>
    <row r="1281" spans="2:6" x14ac:dyDescent="0.25">
      <c r="B1281" s="5"/>
      <c r="F1281" s="9"/>
    </row>
    <row r="1282" spans="2:6" x14ac:dyDescent="0.25">
      <c r="B1282" s="5"/>
      <c r="F1282" s="9"/>
    </row>
    <row r="1283" spans="2:6" x14ac:dyDescent="0.25">
      <c r="B1283" s="5"/>
      <c r="F1283" s="9"/>
    </row>
    <row r="1284" spans="2:6" x14ac:dyDescent="0.25">
      <c r="B1284" s="5"/>
      <c r="F1284" s="9"/>
    </row>
    <row r="1285" spans="2:6" x14ac:dyDescent="0.25">
      <c r="B1285" s="5"/>
      <c r="F1285" s="9"/>
    </row>
    <row r="1286" spans="2:6" x14ac:dyDescent="0.25">
      <c r="B1286" s="5"/>
      <c r="F1286" s="9"/>
    </row>
    <row r="1287" spans="2:6" x14ac:dyDescent="0.25">
      <c r="B1287" s="5"/>
      <c r="F1287" s="9"/>
    </row>
    <row r="1288" spans="2:6" x14ac:dyDescent="0.25">
      <c r="B1288" s="5"/>
      <c r="F1288" s="9"/>
    </row>
    <row r="1289" spans="2:6" x14ac:dyDescent="0.25">
      <c r="B1289" s="5"/>
      <c r="F1289" s="9"/>
    </row>
    <row r="1290" spans="2:6" x14ac:dyDescent="0.25">
      <c r="B1290" s="5"/>
      <c r="F1290" s="9"/>
    </row>
    <row r="1291" spans="2:6" x14ac:dyDescent="0.25">
      <c r="B1291" s="5"/>
      <c r="F1291" s="9"/>
    </row>
    <row r="1292" spans="2:6" x14ac:dyDescent="0.25">
      <c r="B1292" s="5"/>
      <c r="F1292" s="9"/>
    </row>
    <row r="1293" spans="2:6" x14ac:dyDescent="0.25">
      <c r="B1293" s="5"/>
      <c r="F1293" s="9"/>
    </row>
    <row r="1294" spans="2:6" x14ac:dyDescent="0.25">
      <c r="B1294" s="5"/>
      <c r="F1294" s="9"/>
    </row>
    <row r="1295" spans="2:6" x14ac:dyDescent="0.25">
      <c r="B1295" s="5"/>
      <c r="F1295" s="9"/>
    </row>
    <row r="1296" spans="2:6" x14ac:dyDescent="0.25">
      <c r="B1296" s="5"/>
      <c r="F1296" s="9"/>
    </row>
    <row r="1297" spans="2:6" x14ac:dyDescent="0.25">
      <c r="B1297" s="5"/>
      <c r="F1297" s="9"/>
    </row>
    <row r="1298" spans="2:6" x14ac:dyDescent="0.25">
      <c r="B1298" s="5"/>
      <c r="F1298" s="9"/>
    </row>
    <row r="1299" spans="2:6" x14ac:dyDescent="0.25">
      <c r="B1299" s="5"/>
      <c r="F1299" s="9"/>
    </row>
    <row r="1300" spans="2:6" x14ac:dyDescent="0.25">
      <c r="B1300" s="5"/>
      <c r="F1300" s="9"/>
    </row>
    <row r="1301" spans="2:6" x14ac:dyDescent="0.25">
      <c r="B1301" s="5"/>
      <c r="F1301" s="9"/>
    </row>
    <row r="1302" spans="2:6" x14ac:dyDescent="0.25">
      <c r="B1302" s="5"/>
      <c r="F1302" s="9"/>
    </row>
    <row r="1303" spans="2:6" x14ac:dyDescent="0.25">
      <c r="B1303" s="5"/>
      <c r="F1303" s="9"/>
    </row>
    <row r="1304" spans="2:6" x14ac:dyDescent="0.25">
      <c r="B1304" s="5"/>
      <c r="F1304" s="9"/>
    </row>
    <row r="1305" spans="2:6" x14ac:dyDescent="0.25">
      <c r="B1305" s="5"/>
      <c r="F1305" s="9"/>
    </row>
    <row r="1306" spans="2:6" x14ac:dyDescent="0.25">
      <c r="B1306" s="5"/>
      <c r="F1306" s="9"/>
    </row>
    <row r="1307" spans="2:6" x14ac:dyDescent="0.25">
      <c r="B1307" s="5"/>
      <c r="F1307" s="9"/>
    </row>
    <row r="1308" spans="2:6" x14ac:dyDescent="0.25">
      <c r="B1308" s="5"/>
      <c r="F1308" s="9"/>
    </row>
    <row r="1309" spans="2:6" x14ac:dyDescent="0.25">
      <c r="B1309" s="5"/>
      <c r="F1309" s="9"/>
    </row>
    <row r="1310" spans="2:6" x14ac:dyDescent="0.25">
      <c r="B1310" s="5"/>
      <c r="F1310" s="9"/>
    </row>
    <row r="1311" spans="2:6" x14ac:dyDescent="0.25">
      <c r="B1311" s="5"/>
      <c r="F1311" s="9"/>
    </row>
    <row r="1312" spans="2:6" x14ac:dyDescent="0.25">
      <c r="B1312" s="5"/>
      <c r="F1312" s="9"/>
    </row>
    <row r="1313" spans="2:6" x14ac:dyDescent="0.25">
      <c r="B1313" s="5"/>
      <c r="F1313" s="9"/>
    </row>
    <row r="1314" spans="2:6" x14ac:dyDescent="0.25">
      <c r="B1314" s="5"/>
      <c r="F1314" s="9"/>
    </row>
    <row r="1315" spans="2:6" x14ac:dyDescent="0.25">
      <c r="B1315" s="5"/>
      <c r="F1315" s="9"/>
    </row>
    <row r="1316" spans="2:6" x14ac:dyDescent="0.25">
      <c r="B1316" s="5"/>
      <c r="F1316" s="9"/>
    </row>
    <row r="1317" spans="2:6" x14ac:dyDescent="0.25">
      <c r="B1317" s="5"/>
      <c r="F1317" s="9"/>
    </row>
    <row r="1318" spans="2:6" x14ac:dyDescent="0.25">
      <c r="B1318" s="5"/>
      <c r="F1318" s="9"/>
    </row>
    <row r="1319" spans="2:6" x14ac:dyDescent="0.25">
      <c r="B1319" s="5"/>
      <c r="F1319" s="9"/>
    </row>
    <row r="1320" spans="2:6" x14ac:dyDescent="0.25">
      <c r="B1320" s="5"/>
      <c r="F1320" s="9"/>
    </row>
    <row r="1321" spans="2:6" x14ac:dyDescent="0.25">
      <c r="B1321" s="5"/>
      <c r="F1321" s="9"/>
    </row>
    <row r="1322" spans="2:6" x14ac:dyDescent="0.25">
      <c r="B1322" s="5"/>
      <c r="F1322" s="9"/>
    </row>
    <row r="1323" spans="2:6" x14ac:dyDescent="0.25">
      <c r="B1323" s="5"/>
      <c r="F1323" s="9"/>
    </row>
    <row r="1324" spans="2:6" x14ac:dyDescent="0.25">
      <c r="B1324" s="5"/>
      <c r="F1324" s="9"/>
    </row>
    <row r="1325" spans="2:6" x14ac:dyDescent="0.25">
      <c r="B1325" s="5"/>
      <c r="F1325" s="9"/>
    </row>
    <row r="1326" spans="2:6" x14ac:dyDescent="0.25">
      <c r="B1326" s="5"/>
      <c r="F1326" s="9"/>
    </row>
    <row r="1327" spans="2:6" x14ac:dyDescent="0.25">
      <c r="B1327" s="5"/>
      <c r="F1327" s="9"/>
    </row>
    <row r="1328" spans="2:6" x14ac:dyDescent="0.25">
      <c r="B1328" s="5"/>
      <c r="F1328" s="9"/>
    </row>
    <row r="1329" spans="2:6" x14ac:dyDescent="0.25">
      <c r="B1329" s="5"/>
      <c r="F1329" s="9"/>
    </row>
    <row r="1330" spans="2:6" x14ac:dyDescent="0.25">
      <c r="B1330" s="5"/>
      <c r="F1330" s="9"/>
    </row>
    <row r="1331" spans="2:6" x14ac:dyDescent="0.25">
      <c r="B1331" s="5"/>
      <c r="F1331" s="9"/>
    </row>
    <row r="1332" spans="2:6" x14ac:dyDescent="0.25">
      <c r="B1332" s="5"/>
      <c r="F1332" s="9"/>
    </row>
    <row r="1333" spans="2:6" x14ac:dyDescent="0.25">
      <c r="B1333" s="5"/>
      <c r="F1333" s="9"/>
    </row>
    <row r="1334" spans="2:6" x14ac:dyDescent="0.25">
      <c r="B1334" s="5"/>
      <c r="F1334" s="9"/>
    </row>
    <row r="1335" spans="2:6" x14ac:dyDescent="0.25">
      <c r="B1335" s="5"/>
      <c r="F1335" s="9"/>
    </row>
    <row r="1336" spans="2:6" x14ac:dyDescent="0.25">
      <c r="B1336" s="5"/>
      <c r="F1336" s="9"/>
    </row>
    <row r="1337" spans="2:6" x14ac:dyDescent="0.25">
      <c r="B1337" s="5"/>
      <c r="F1337" s="9"/>
    </row>
    <row r="1338" spans="2:6" x14ac:dyDescent="0.25">
      <c r="B1338" s="5"/>
      <c r="F1338" s="9"/>
    </row>
    <row r="1339" spans="2:6" x14ac:dyDescent="0.25">
      <c r="B1339" s="5"/>
      <c r="F1339" s="9"/>
    </row>
    <row r="1340" spans="2:6" x14ac:dyDescent="0.25">
      <c r="B1340" s="5"/>
      <c r="F1340" s="9"/>
    </row>
    <row r="1341" spans="2:6" x14ac:dyDescent="0.25">
      <c r="B1341" s="5"/>
      <c r="F1341" s="9"/>
    </row>
    <row r="1342" spans="2:6" x14ac:dyDescent="0.25">
      <c r="B1342" s="5"/>
      <c r="F1342" s="9"/>
    </row>
    <row r="1343" spans="2:6" x14ac:dyDescent="0.25">
      <c r="B1343" s="5"/>
      <c r="F1343" s="9"/>
    </row>
    <row r="1344" spans="2:6" x14ac:dyDescent="0.25">
      <c r="B1344" s="5"/>
      <c r="F1344" s="9"/>
    </row>
    <row r="1345" spans="2:6" x14ac:dyDescent="0.25">
      <c r="B1345" s="5"/>
      <c r="F1345" s="9"/>
    </row>
    <row r="1346" spans="2:6" x14ac:dyDescent="0.25">
      <c r="B1346" s="5"/>
      <c r="F1346" s="9"/>
    </row>
    <row r="1347" spans="2:6" x14ac:dyDescent="0.25">
      <c r="B1347" s="5"/>
      <c r="F1347" s="9"/>
    </row>
    <row r="1348" spans="2:6" x14ac:dyDescent="0.25">
      <c r="B1348" s="5"/>
      <c r="F1348" s="9"/>
    </row>
    <row r="1349" spans="2:6" x14ac:dyDescent="0.25">
      <c r="B1349" s="5"/>
      <c r="F1349" s="9"/>
    </row>
    <row r="1350" spans="2:6" x14ac:dyDescent="0.25">
      <c r="B1350" s="5"/>
      <c r="F1350" s="9"/>
    </row>
    <row r="1351" spans="2:6" x14ac:dyDescent="0.25">
      <c r="B1351" s="5"/>
      <c r="F1351" s="9"/>
    </row>
    <row r="1352" spans="2:6" x14ac:dyDescent="0.25">
      <c r="B1352" s="5"/>
      <c r="F1352" s="9"/>
    </row>
    <row r="1353" spans="2:6" x14ac:dyDescent="0.25">
      <c r="B1353" s="5"/>
      <c r="F1353" s="9"/>
    </row>
    <row r="1354" spans="2:6" x14ac:dyDescent="0.25">
      <c r="B1354" s="5"/>
      <c r="F1354" s="9"/>
    </row>
    <row r="1355" spans="2:6" x14ac:dyDescent="0.25">
      <c r="B1355" s="5"/>
      <c r="F1355" s="9"/>
    </row>
    <row r="1356" spans="2:6" x14ac:dyDescent="0.25">
      <c r="B1356" s="5"/>
      <c r="F1356" s="9"/>
    </row>
    <row r="1357" spans="2:6" x14ac:dyDescent="0.25">
      <c r="B1357" s="5"/>
      <c r="F1357" s="9"/>
    </row>
    <row r="1358" spans="2:6" x14ac:dyDescent="0.25">
      <c r="B1358" s="5"/>
      <c r="F1358" s="9"/>
    </row>
    <row r="1359" spans="2:6" x14ac:dyDescent="0.25">
      <c r="B1359" s="5"/>
      <c r="F1359" s="9"/>
    </row>
    <row r="1360" spans="2:6" x14ac:dyDescent="0.25">
      <c r="B1360" s="5"/>
      <c r="F1360" s="9"/>
    </row>
    <row r="1361" spans="2:6" x14ac:dyDescent="0.25">
      <c r="B1361" s="5"/>
      <c r="F1361" s="9"/>
    </row>
    <row r="1362" spans="2:6" x14ac:dyDescent="0.25">
      <c r="B1362" s="5"/>
      <c r="F1362" s="9"/>
    </row>
    <row r="1363" spans="2:6" x14ac:dyDescent="0.25">
      <c r="B1363" s="5"/>
      <c r="F1363" s="9"/>
    </row>
    <row r="1364" spans="2:6" x14ac:dyDescent="0.25">
      <c r="B1364" s="5"/>
      <c r="F1364" s="9"/>
    </row>
    <row r="1365" spans="2:6" x14ac:dyDescent="0.25">
      <c r="B1365" s="5"/>
      <c r="F1365" s="9"/>
    </row>
    <row r="1366" spans="2:6" x14ac:dyDescent="0.25">
      <c r="B1366" s="5"/>
      <c r="F1366" s="9"/>
    </row>
    <row r="1367" spans="2:6" x14ac:dyDescent="0.25">
      <c r="B1367" s="5"/>
      <c r="F1367" s="9"/>
    </row>
    <row r="1368" spans="2:6" x14ac:dyDescent="0.25">
      <c r="B1368" s="5"/>
      <c r="F1368" s="9"/>
    </row>
    <row r="1369" spans="2:6" x14ac:dyDescent="0.25">
      <c r="B1369" s="5"/>
      <c r="F1369" s="9"/>
    </row>
    <row r="1370" spans="2:6" x14ac:dyDescent="0.25">
      <c r="B1370" s="5"/>
      <c r="F1370" s="9"/>
    </row>
    <row r="1371" spans="2:6" x14ac:dyDescent="0.25">
      <c r="B1371" s="5"/>
      <c r="F1371" s="9"/>
    </row>
  </sheetData>
  <sheetProtection algorithmName="SHA-512" hashValue="i+J0tlMPdHRavLANCuE1y4zkrLPN9bsVyja0hAeEi366iwakzXd7bXLlIbBMK2F8WEwKtJnwaqlMcTf8a6r/nw==" saltValue="VOl4ync1QAq5MBZtvYV/kA==" spinCount="100000" sheet="1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6F34-77E5-44A5-B404-42B8D422873D}">
  <dimension ref="A1:J109"/>
  <sheetViews>
    <sheetView view="pageLayout" zoomScaleNormal="100" workbookViewId="0">
      <selection activeCell="F1" sqref="F1"/>
    </sheetView>
  </sheetViews>
  <sheetFormatPr baseColWidth="10" defaultRowHeight="13.2" x14ac:dyDescent="0.25"/>
  <cols>
    <col min="1" max="1" width="10" bestFit="1" customWidth="1"/>
    <col min="2" max="2" width="9.5546875" customWidth="1"/>
    <col min="3" max="3" width="12.109375" bestFit="1" customWidth="1"/>
    <col min="4" max="4" width="12" bestFit="1" customWidth="1"/>
    <col min="5" max="5" width="15.44140625" customWidth="1"/>
    <col min="6" max="6" width="17" customWidth="1"/>
    <col min="7" max="7" width="15.44140625" bestFit="1" customWidth="1"/>
    <col min="8" max="8" width="16.33203125" bestFit="1" customWidth="1"/>
    <col min="9" max="9" width="11.5546875" bestFit="1" customWidth="1"/>
    <col min="10" max="10" width="11.44140625" style="44" customWidth="1"/>
  </cols>
  <sheetData>
    <row r="1" spans="1:10" s="42" customFormat="1" ht="17.399999999999999" x14ac:dyDescent="0.3">
      <c r="A1" s="42" t="s">
        <v>68</v>
      </c>
      <c r="B1" s="42" t="str">
        <f>Eingaben!B3</f>
        <v>Musterfrau</v>
      </c>
      <c r="E1" s="41" t="s">
        <v>65</v>
      </c>
      <c r="F1" s="42">
        <f>'NJ Berechnung ES'!B3</f>
        <v>2027</v>
      </c>
      <c r="J1" s="43"/>
    </row>
    <row r="2" spans="1:10" ht="13.8" thickBot="1" x14ac:dyDescent="0.3">
      <c r="A2" s="40"/>
    </row>
    <row r="3" spans="1:10" ht="21" x14ac:dyDescent="0.4">
      <c r="B3" s="31" t="s">
        <v>31</v>
      </c>
      <c r="C3" s="68" t="s">
        <v>32</v>
      </c>
      <c r="D3" s="69"/>
      <c r="E3" s="31" t="s">
        <v>33</v>
      </c>
      <c r="F3" s="31" t="s">
        <v>34</v>
      </c>
      <c r="G3" s="33" t="s">
        <v>35</v>
      </c>
      <c r="H3" s="32"/>
      <c r="I3" s="31" t="s">
        <v>36</v>
      </c>
    </row>
    <row r="4" spans="1:10" s="9" customFormat="1" x14ac:dyDescent="0.25">
      <c r="B4" s="36" t="s">
        <v>37</v>
      </c>
      <c r="C4" s="70" t="s">
        <v>38</v>
      </c>
      <c r="D4" s="71"/>
      <c r="E4" s="36" t="s">
        <v>39</v>
      </c>
      <c r="F4" s="36" t="s">
        <v>40</v>
      </c>
      <c r="G4" s="35" t="s">
        <v>41</v>
      </c>
      <c r="H4" s="34"/>
      <c r="I4" s="36" t="s">
        <v>42</v>
      </c>
      <c r="J4" s="45"/>
    </row>
    <row r="5" spans="1:10" ht="13.8" thickBot="1" x14ac:dyDescent="0.3">
      <c r="B5" s="11"/>
      <c r="C5" s="26" t="s">
        <v>43</v>
      </c>
      <c r="D5" s="12" t="s">
        <v>44</v>
      </c>
      <c r="E5" s="11"/>
      <c r="F5" s="11"/>
      <c r="G5" s="22">
        <f>'NJ Berechnung CE'!$AF$3</f>
        <v>46424</v>
      </c>
      <c r="H5" s="23">
        <f>'NJ Berechnung CE'!$AF$3</f>
        <v>46424</v>
      </c>
      <c r="I5" s="11"/>
    </row>
    <row r="6" spans="1:10" x14ac:dyDescent="0.25">
      <c r="A6" s="72" t="s">
        <v>6</v>
      </c>
      <c r="B6" s="65" t="str">
        <f>IF(J6="Mädchen","Klassiche Stellung","")</f>
        <v>Klassiche Stellung</v>
      </c>
      <c r="C6" s="27" t="s">
        <v>45</v>
      </c>
      <c r="D6" s="13" t="s">
        <v>45</v>
      </c>
      <c r="E6" s="16" t="s">
        <v>48</v>
      </c>
      <c r="F6" s="55" t="str">
        <f>IF(J6="Mädchen","Natur-Jogurt-Tampon oder Weißer Essig Spülung am","")</f>
        <v>Natur-Jogurt-Tampon oder Weißer Essig Spülung am</v>
      </c>
      <c r="G6" s="59" t="str">
        <f>IF('NJ Berechnung CE'!B21="J","Junge",IF('NJ Berechnung CE'!B21="M","Mädchen",""))</f>
        <v>Mädchen</v>
      </c>
      <c r="H6" s="62" t="str">
        <f>IF('NJ Berechnung CE'!C21="J","Junge",IF('NJ Berechnung CE'!C21="M","Mädchen",""))</f>
        <v/>
      </c>
      <c r="I6" s="55" t="str">
        <f>IF(J6="Mädchen","Mann: heißes Bad am","")</f>
        <v>Mann: heißes Bad am</v>
      </c>
      <c r="J6" s="45" t="str">
        <f>IF(C7&lt;=$G$5,G6,H6)</f>
        <v>Mädchen</v>
      </c>
    </row>
    <row r="7" spans="1:10" x14ac:dyDescent="0.25">
      <c r="A7" s="66"/>
      <c r="B7" s="66"/>
      <c r="C7" s="28">
        <f>VLOOKUP(A6,'NJ Berechnung ES'!$K$8:$M$19,2,0)</f>
        <v>46400</v>
      </c>
      <c r="D7" s="14" t="str">
        <f>VLOOKUP(A6,'NJ Berechnung ES'!$K$8:$M$19,3,0)</f>
        <v/>
      </c>
      <c r="E7" s="17" t="str">
        <f>IF(J6="Mädchen","kein Orgasmus","")</f>
        <v>kein Orgasmus</v>
      </c>
      <c r="F7" s="56"/>
      <c r="G7" s="60"/>
      <c r="H7" s="63"/>
      <c r="I7" s="57"/>
    </row>
    <row r="8" spans="1:10" x14ac:dyDescent="0.25">
      <c r="A8" s="66"/>
      <c r="B8" s="66"/>
      <c r="C8" s="29" t="s">
        <v>46</v>
      </c>
      <c r="D8" s="15" t="s">
        <v>46</v>
      </c>
      <c r="E8" s="18" t="s">
        <v>49</v>
      </c>
      <c r="F8" s="56"/>
      <c r="G8" s="60"/>
      <c r="H8" s="63"/>
      <c r="I8" s="57"/>
    </row>
    <row r="9" spans="1:10" x14ac:dyDescent="0.25">
      <c r="A9" s="66"/>
      <c r="B9" s="66"/>
      <c r="C9" s="28">
        <f>IF(C7="","",C7-3)</f>
        <v>46397</v>
      </c>
      <c r="D9" s="38" t="str">
        <f>IF(D7="","",D7-3)</f>
        <v/>
      </c>
      <c r="E9" s="57" t="str">
        <f>IF(J6="Mädchen","Täglich min. 1  Woche lang vor dem:","")</f>
        <v>Täglich min. 1  Woche lang vor dem:</v>
      </c>
      <c r="F9" s="56"/>
      <c r="G9" s="60"/>
      <c r="H9" s="63"/>
      <c r="I9" s="24">
        <f>IF(J6="Mädchen",C9,"")</f>
        <v>46397</v>
      </c>
    </row>
    <row r="10" spans="1:10" x14ac:dyDescent="0.25">
      <c r="A10" s="66"/>
      <c r="B10" s="66"/>
      <c r="C10" s="29" t="s">
        <v>47</v>
      </c>
      <c r="D10" s="15" t="s">
        <v>47</v>
      </c>
      <c r="E10" s="58"/>
      <c r="F10" s="20">
        <f>IF(J6="Mädchen",C9,"")</f>
        <v>46397</v>
      </c>
      <c r="G10" s="60"/>
      <c r="H10" s="63"/>
      <c r="I10" s="17" t="str">
        <f>IF(J6="Mädchen","vor Zeugung","")</f>
        <v>vor Zeugung</v>
      </c>
    </row>
    <row r="11" spans="1:10" ht="13.8" thickBot="1" x14ac:dyDescent="0.3">
      <c r="A11" s="67"/>
      <c r="B11" s="67"/>
      <c r="C11" s="30" t="str">
        <f>IF(C7="","",VLOOKUP(C7,'Berechnung MP'!$A$1:$C$4384,3,0))</f>
        <v>Mädchen</v>
      </c>
      <c r="D11" s="39" t="str">
        <f>IF(D7="","",VLOOKUP(D7,'Berechnung MP'!$A$1:$C$4384,3,0))</f>
        <v/>
      </c>
      <c r="E11" s="19">
        <f>IF(J6="Mädchen",C9,"")</f>
        <v>46397</v>
      </c>
      <c r="F11" s="21" t="str">
        <f>IF(J6="Mädchen","direkt vor Zeugung","")</f>
        <v>direkt vor Zeugung</v>
      </c>
      <c r="G11" s="61"/>
      <c r="H11" s="64"/>
      <c r="I11" s="25"/>
    </row>
    <row r="12" spans="1:10" x14ac:dyDescent="0.25">
      <c r="A12" s="72" t="s">
        <v>7</v>
      </c>
      <c r="B12" s="65" t="str">
        <f>IF(J12="Mädchen","Klassiche Stellung","")</f>
        <v>Klassiche Stellung</v>
      </c>
      <c r="C12" s="27" t="s">
        <v>45</v>
      </c>
      <c r="D12" s="13" t="s">
        <v>45</v>
      </c>
      <c r="E12" s="16" t="s">
        <v>48</v>
      </c>
      <c r="F12" s="55" t="str">
        <f>IF(J12="Mädchen","Natur-Jogurt-Tampon oder Weißer Essig Spülung am","")</f>
        <v>Natur-Jogurt-Tampon oder Weißer Essig Spülung am</v>
      </c>
      <c r="G12" s="59" t="str">
        <f>IF('NJ Berechnung CE'!B22="J","Junge",IF('NJ Berechnung CE'!B22="M","Mädchen",""))</f>
        <v>Junge</v>
      </c>
      <c r="H12" s="62" t="str">
        <f>IF('NJ Berechnung CE'!C22="J","Junge",IF('NJ Berechnung CE'!C22="M","Mädchen",""))</f>
        <v>Mädchen</v>
      </c>
      <c r="I12" s="55" t="str">
        <f>IF(J12="Mädchen","Mann: heißes Bad am","")</f>
        <v>Mann: heißes Bad am</v>
      </c>
      <c r="J12" s="45" t="str">
        <f>IF(C13&lt;=$G$5,G12,H12)</f>
        <v>Mädchen</v>
      </c>
    </row>
    <row r="13" spans="1:10" x14ac:dyDescent="0.25">
      <c r="A13" s="66"/>
      <c r="B13" s="66"/>
      <c r="C13" s="28">
        <f>VLOOKUP(A12,'NJ Berechnung ES'!$K$8:$M$19,2,0)</f>
        <v>46427</v>
      </c>
      <c r="D13" s="14" t="str">
        <f>VLOOKUP(A12,'NJ Berechnung ES'!$K$8:$M$19,3,0)</f>
        <v/>
      </c>
      <c r="E13" s="17" t="str">
        <f>IF(J12="Mädchen","kein Orgasmus","")</f>
        <v>kein Orgasmus</v>
      </c>
      <c r="F13" s="56"/>
      <c r="G13" s="60"/>
      <c r="H13" s="63"/>
      <c r="I13" s="57"/>
    </row>
    <row r="14" spans="1:10" x14ac:dyDescent="0.25">
      <c r="A14" s="66"/>
      <c r="B14" s="66"/>
      <c r="C14" s="29" t="s">
        <v>46</v>
      </c>
      <c r="D14" s="15" t="s">
        <v>46</v>
      </c>
      <c r="E14" s="18" t="s">
        <v>49</v>
      </c>
      <c r="F14" s="56"/>
      <c r="G14" s="60"/>
      <c r="H14" s="63"/>
      <c r="I14" s="57"/>
    </row>
    <row r="15" spans="1:10" x14ac:dyDescent="0.25">
      <c r="A15" s="66"/>
      <c r="B15" s="66"/>
      <c r="C15" s="28">
        <f>IF(C13="","",C13-3)</f>
        <v>46424</v>
      </c>
      <c r="D15" s="38" t="str">
        <f>IF(D13="","",D13-3)</f>
        <v/>
      </c>
      <c r="E15" s="57" t="str">
        <f>IF(J12="Mädchen","Täglich min. 1  Woche lang vor dem:","")</f>
        <v>Täglich min. 1  Woche lang vor dem:</v>
      </c>
      <c r="F15" s="56"/>
      <c r="G15" s="60"/>
      <c r="H15" s="63"/>
      <c r="I15" s="24">
        <f>IF(J12="Mädchen",C15,"")</f>
        <v>46424</v>
      </c>
    </row>
    <row r="16" spans="1:10" x14ac:dyDescent="0.25">
      <c r="A16" s="66"/>
      <c r="B16" s="66"/>
      <c r="C16" s="29" t="s">
        <v>47</v>
      </c>
      <c r="D16" s="15" t="s">
        <v>47</v>
      </c>
      <c r="E16" s="58"/>
      <c r="F16" s="20">
        <f>IF(J12="Mädchen",C15,"")</f>
        <v>46424</v>
      </c>
      <c r="G16" s="60"/>
      <c r="H16" s="63"/>
      <c r="I16" s="17" t="str">
        <f>IF(J12="Mädchen","vor Zeugung","")</f>
        <v>vor Zeugung</v>
      </c>
    </row>
    <row r="17" spans="1:10" ht="13.8" thickBot="1" x14ac:dyDescent="0.3">
      <c r="A17" s="67"/>
      <c r="B17" s="67"/>
      <c r="C17" s="30" t="str">
        <f>IF(C13="","",VLOOKUP(C13,'Berechnung MP'!$A$1:$C$4384,3,0))</f>
        <v>Mädchen</v>
      </c>
      <c r="D17" s="39" t="str">
        <f>IF(D13="","",VLOOKUP(D13,'Berechnung MP'!$A$1:$C$4384,3,0))</f>
        <v/>
      </c>
      <c r="E17" s="19">
        <f>IF(J12="Mädchen",C15,"")</f>
        <v>46424</v>
      </c>
      <c r="F17" s="21" t="str">
        <f>IF(J12="Mädchen","direkt vor Zeugung","")</f>
        <v>direkt vor Zeugung</v>
      </c>
      <c r="G17" s="61"/>
      <c r="H17" s="64"/>
      <c r="I17" s="25"/>
    </row>
    <row r="18" spans="1:10" x14ac:dyDescent="0.25">
      <c r="A18" s="72" t="s">
        <v>8</v>
      </c>
      <c r="B18" s="65" t="str">
        <f>IF(J18="Mädchen","Klassiche Stellung","")</f>
        <v/>
      </c>
      <c r="C18" s="27" t="s">
        <v>45</v>
      </c>
      <c r="D18" s="13" t="s">
        <v>45</v>
      </c>
      <c r="E18" s="16" t="s">
        <v>48</v>
      </c>
      <c r="F18" s="55" t="str">
        <f>IF(J18="Mädchen","Natur-Jogurt-Tampon oder Weißer Essig Spülung am","")</f>
        <v/>
      </c>
      <c r="G18" s="59" t="str">
        <f>IF('NJ Berechnung CE'!B23="J","Junge",IF('NJ Berechnung CE'!B23="M","Mädchen",""))</f>
        <v/>
      </c>
      <c r="H18" s="62" t="str">
        <f>IF('NJ Berechnung CE'!C23="J","Junge",IF('NJ Berechnung CE'!C23="M","Mädchen",""))</f>
        <v>Junge</v>
      </c>
      <c r="I18" s="55" t="str">
        <f>IF(J18="Mädchen","Mann: heißes Bad am","")</f>
        <v/>
      </c>
      <c r="J18" s="45" t="str">
        <f>IF(C19&lt;=$G$5,G18,H18)</f>
        <v>Junge</v>
      </c>
    </row>
    <row r="19" spans="1:10" x14ac:dyDescent="0.25">
      <c r="A19" s="66"/>
      <c r="B19" s="66"/>
      <c r="C19" s="28">
        <f>VLOOKUP(A18,'NJ Berechnung ES'!$K$8:$M$19,2,0)</f>
        <v>46454</v>
      </c>
      <c r="D19" s="14" t="str">
        <f>VLOOKUP(A18,'NJ Berechnung ES'!$K$8:$M$19,3,0)</f>
        <v/>
      </c>
      <c r="E19" s="17" t="str">
        <f>IF(J18="Mädchen","kein Orgasmus","")</f>
        <v/>
      </c>
      <c r="F19" s="56"/>
      <c r="G19" s="60"/>
      <c r="H19" s="63"/>
      <c r="I19" s="57"/>
    </row>
    <row r="20" spans="1:10" x14ac:dyDescent="0.25">
      <c r="A20" s="66"/>
      <c r="B20" s="66"/>
      <c r="C20" s="29" t="s">
        <v>46</v>
      </c>
      <c r="D20" s="15" t="s">
        <v>46</v>
      </c>
      <c r="E20" s="18" t="s">
        <v>49</v>
      </c>
      <c r="F20" s="56"/>
      <c r="G20" s="60"/>
      <c r="H20" s="63"/>
      <c r="I20" s="57"/>
    </row>
    <row r="21" spans="1:10" ht="12.75" customHeight="1" x14ac:dyDescent="0.25">
      <c r="A21" s="66"/>
      <c r="B21" s="66"/>
      <c r="C21" s="28">
        <f>IF(C19="","",C19-3)</f>
        <v>46451</v>
      </c>
      <c r="D21" s="38" t="str">
        <f>IF(D19="","",D19-3)</f>
        <v/>
      </c>
      <c r="E21" s="57" t="str">
        <f>IF(J18="Mädchen","Täglich min. 1  Woche lang vor dem:","")</f>
        <v/>
      </c>
      <c r="F21" s="56"/>
      <c r="G21" s="60"/>
      <c r="H21" s="63"/>
      <c r="I21" s="24" t="str">
        <f>IF(J18="Mädchen",C21,"")</f>
        <v/>
      </c>
    </row>
    <row r="22" spans="1:10" x14ac:dyDescent="0.25">
      <c r="A22" s="66"/>
      <c r="B22" s="66"/>
      <c r="C22" s="29" t="s">
        <v>47</v>
      </c>
      <c r="D22" s="15" t="s">
        <v>47</v>
      </c>
      <c r="E22" s="58"/>
      <c r="F22" s="20" t="str">
        <f>IF(J18="Mädchen",C21,"")</f>
        <v/>
      </c>
      <c r="G22" s="60"/>
      <c r="H22" s="63"/>
      <c r="I22" s="17" t="str">
        <f>IF(J18="Mädchen","vor Zeugung","")</f>
        <v/>
      </c>
    </row>
    <row r="23" spans="1:10" ht="13.8" thickBot="1" x14ac:dyDescent="0.3">
      <c r="A23" s="67"/>
      <c r="B23" s="67"/>
      <c r="C23" s="30" t="str">
        <f>IF(C19="","",VLOOKUP(C19,'Berechnung MP'!$A$1:$C$4384,3,0))</f>
        <v>Mädchen</v>
      </c>
      <c r="D23" s="39" t="str">
        <f>IF(D19="","",VLOOKUP(D19,'Berechnung MP'!$A$1:$C$4384,3,0))</f>
        <v/>
      </c>
      <c r="E23" s="19" t="str">
        <f>IF(J18="Mädchen",C21,"")</f>
        <v/>
      </c>
      <c r="F23" s="21" t="str">
        <f>IF(J18="Mädchen","direkt vor Zeugung","")</f>
        <v/>
      </c>
      <c r="G23" s="61"/>
      <c r="H23" s="64"/>
      <c r="I23" s="25"/>
    </row>
    <row r="24" spans="1:10" x14ac:dyDescent="0.25">
      <c r="A24" s="72" t="s">
        <v>9</v>
      </c>
      <c r="B24" s="65" t="str">
        <f>IF(J24="Mädchen","Klassiche Stellung","")</f>
        <v>Klassiche Stellung</v>
      </c>
      <c r="C24" s="27" t="s">
        <v>45</v>
      </c>
      <c r="D24" s="13" t="s">
        <v>45</v>
      </c>
      <c r="E24" s="16" t="s">
        <v>48</v>
      </c>
      <c r="F24" s="55" t="str">
        <f>IF(J24="Mädchen","Natur-Jogurt-Tampon oder Weißer Essig Spülung am","")</f>
        <v>Natur-Jogurt-Tampon oder Weißer Essig Spülung am</v>
      </c>
      <c r="G24" s="59" t="str">
        <f>IF('NJ Berechnung CE'!B24="J","Junge",IF('NJ Berechnung CE'!B24="M","Mädchen",""))</f>
        <v/>
      </c>
      <c r="H24" s="62" t="str">
        <f>IF('NJ Berechnung CE'!C24="J","Junge",IF('NJ Berechnung CE'!C24="M","Mädchen",""))</f>
        <v>Mädchen</v>
      </c>
      <c r="I24" s="55" t="str">
        <f>IF(J24="Mädchen","Mann: heißes Bad am","")</f>
        <v>Mann: heißes Bad am</v>
      </c>
      <c r="J24" s="45" t="str">
        <f>IF(C25&lt;=$G$5,G24,H24)</f>
        <v>Mädchen</v>
      </c>
    </row>
    <row r="25" spans="1:10" x14ac:dyDescent="0.25">
      <c r="A25" s="66"/>
      <c r="B25" s="66"/>
      <c r="C25" s="28">
        <f>VLOOKUP(A24,'NJ Berechnung ES'!$K$8:$M$19,2,0)</f>
        <v>46481</v>
      </c>
      <c r="D25" s="14" t="str">
        <f>VLOOKUP(A24,'NJ Berechnung ES'!$K$8:$M$19,3,0)</f>
        <v/>
      </c>
      <c r="E25" s="17" t="str">
        <f>IF(J24="Mädchen","kein Orgasmus","")</f>
        <v>kein Orgasmus</v>
      </c>
      <c r="F25" s="56"/>
      <c r="G25" s="60"/>
      <c r="H25" s="63"/>
      <c r="I25" s="57"/>
    </row>
    <row r="26" spans="1:10" x14ac:dyDescent="0.25">
      <c r="A26" s="66"/>
      <c r="B26" s="66"/>
      <c r="C26" s="29" t="s">
        <v>46</v>
      </c>
      <c r="D26" s="15" t="s">
        <v>46</v>
      </c>
      <c r="E26" s="18" t="s">
        <v>49</v>
      </c>
      <c r="F26" s="56"/>
      <c r="G26" s="60"/>
      <c r="H26" s="63"/>
      <c r="I26" s="57"/>
    </row>
    <row r="27" spans="1:10" x14ac:dyDescent="0.25">
      <c r="A27" s="66"/>
      <c r="B27" s="66"/>
      <c r="C27" s="28">
        <f>IF(C25="","",C25-3)</f>
        <v>46478</v>
      </c>
      <c r="D27" s="38" t="str">
        <f>IF(D25="","",D25-3)</f>
        <v/>
      </c>
      <c r="E27" s="57" t="str">
        <f>IF(J24="Mädchen","Täglich min. 1  Woche lang vor dem:","")</f>
        <v>Täglich min. 1  Woche lang vor dem:</v>
      </c>
      <c r="F27" s="56"/>
      <c r="G27" s="60"/>
      <c r="H27" s="63"/>
      <c r="I27" s="24">
        <f>IF(J24="Mädchen",C27,"")</f>
        <v>46478</v>
      </c>
    </row>
    <row r="28" spans="1:10" x14ac:dyDescent="0.25">
      <c r="A28" s="66"/>
      <c r="B28" s="66"/>
      <c r="C28" s="29" t="s">
        <v>47</v>
      </c>
      <c r="D28" s="15" t="s">
        <v>47</v>
      </c>
      <c r="E28" s="58"/>
      <c r="F28" s="20">
        <f>IF(J24="Mädchen",C27,"")</f>
        <v>46478</v>
      </c>
      <c r="G28" s="60"/>
      <c r="H28" s="63"/>
      <c r="I28" s="17" t="str">
        <f>IF(J24="Mädchen","vor Zeugung","")</f>
        <v>vor Zeugung</v>
      </c>
    </row>
    <row r="29" spans="1:10" ht="13.8" thickBot="1" x14ac:dyDescent="0.3">
      <c r="A29" s="67"/>
      <c r="B29" s="67"/>
      <c r="C29" s="30" t="str">
        <f>IF(C25="","",VLOOKUP(C25,'Berechnung MP'!$A$1:$C$4384,3,0))</f>
        <v>Mädchen</v>
      </c>
      <c r="D29" s="39" t="str">
        <f>IF(D25="","",VLOOKUP(D25,'Berechnung MP'!$A$1:$C$4384,3,0))</f>
        <v/>
      </c>
      <c r="E29" s="19">
        <f>IF(J24="Mädchen",C27,"")</f>
        <v>46478</v>
      </c>
      <c r="F29" s="21" t="str">
        <f>IF(J24="Mädchen","direkt vor Zeugung","")</f>
        <v>direkt vor Zeugung</v>
      </c>
      <c r="G29" s="61"/>
      <c r="H29" s="64"/>
      <c r="I29" s="25"/>
    </row>
    <row r="30" spans="1:10" x14ac:dyDescent="0.25">
      <c r="A30" s="72" t="s">
        <v>10</v>
      </c>
      <c r="B30" s="65" t="str">
        <f>IF(J30="Mädchen","Klassiche Stellung","")</f>
        <v>Klassiche Stellung</v>
      </c>
      <c r="C30" s="27" t="s">
        <v>45</v>
      </c>
      <c r="D30" s="13" t="s">
        <v>45</v>
      </c>
      <c r="E30" s="16" t="s">
        <v>48</v>
      </c>
      <c r="F30" s="55" t="str">
        <f>IF(J30="Mädchen","Natur-Jogurt-Tampon oder Weißer Essig Spülung am","")</f>
        <v>Natur-Jogurt-Tampon oder Weißer Essig Spülung am</v>
      </c>
      <c r="G30" s="59" t="str">
        <f>IF('NJ Berechnung CE'!B25="J","Junge",IF('NJ Berechnung CE'!B25="M","Mädchen",""))</f>
        <v/>
      </c>
      <c r="H30" s="62" t="str">
        <f>IF('NJ Berechnung CE'!C25="J","Junge",IF('NJ Berechnung CE'!C25="M","Mädchen",""))</f>
        <v>Mädchen</v>
      </c>
      <c r="I30" s="55" t="str">
        <f>IF(J30="Mädchen","Mann: heißes Bad am","")</f>
        <v>Mann: heißes Bad am</v>
      </c>
      <c r="J30" s="45" t="str">
        <f>IF(C31&lt;=$G$5,G30,H30)</f>
        <v>Mädchen</v>
      </c>
    </row>
    <row r="31" spans="1:10" x14ac:dyDescent="0.25">
      <c r="A31" s="66"/>
      <c r="B31" s="66"/>
      <c r="C31" s="28">
        <f>VLOOKUP(A30,'NJ Berechnung ES'!$K$8:$M$19,2,0)</f>
        <v>46508</v>
      </c>
      <c r="D31" s="14">
        <f>VLOOKUP(A30,'NJ Berechnung ES'!$K$8:$M$19,3,0)</f>
        <v>46535</v>
      </c>
      <c r="E31" s="17" t="str">
        <f>IF(J30="Mädchen","kein Orgasmus","")</f>
        <v>kein Orgasmus</v>
      </c>
      <c r="F31" s="56"/>
      <c r="G31" s="60"/>
      <c r="H31" s="63"/>
      <c r="I31" s="57"/>
    </row>
    <row r="32" spans="1:10" x14ac:dyDescent="0.25">
      <c r="A32" s="66"/>
      <c r="B32" s="66"/>
      <c r="C32" s="29" t="s">
        <v>46</v>
      </c>
      <c r="D32" s="15" t="s">
        <v>46</v>
      </c>
      <c r="E32" s="18" t="s">
        <v>49</v>
      </c>
      <c r="F32" s="56"/>
      <c r="G32" s="60"/>
      <c r="H32" s="63"/>
      <c r="I32" s="57"/>
    </row>
    <row r="33" spans="1:10" x14ac:dyDescent="0.25">
      <c r="A33" s="66"/>
      <c r="B33" s="66"/>
      <c r="C33" s="28">
        <f>IF(C31="","",C31-3)</f>
        <v>46505</v>
      </c>
      <c r="D33" s="38">
        <f>IF(D31="","",D31-3)</f>
        <v>46532</v>
      </c>
      <c r="E33" s="57" t="str">
        <f>IF(J30="Mädchen","Täglich min. 1  Woche lang vor dem:","")</f>
        <v>Täglich min. 1  Woche lang vor dem:</v>
      </c>
      <c r="F33" s="56"/>
      <c r="G33" s="60"/>
      <c r="H33" s="63"/>
      <c r="I33" s="24">
        <f>IF(J30="Mädchen",C33,"")</f>
        <v>46505</v>
      </c>
    </row>
    <row r="34" spans="1:10" x14ac:dyDescent="0.25">
      <c r="A34" s="66"/>
      <c r="B34" s="66"/>
      <c r="C34" s="29" t="s">
        <v>47</v>
      </c>
      <c r="D34" s="15" t="s">
        <v>47</v>
      </c>
      <c r="E34" s="58"/>
      <c r="F34" s="20">
        <f>IF(J30="Mädchen",C33,"")</f>
        <v>46505</v>
      </c>
      <c r="G34" s="60"/>
      <c r="H34" s="63"/>
      <c r="I34" s="17" t="str">
        <f>IF(J30="Mädchen","vor Zeugung","")</f>
        <v>vor Zeugung</v>
      </c>
    </row>
    <row r="35" spans="1:10" ht="13.8" thickBot="1" x14ac:dyDescent="0.3">
      <c r="A35" s="67"/>
      <c r="B35" s="67"/>
      <c r="C35" s="30" t="str">
        <f>IF(C31="","",VLOOKUP(C31,'Berechnung MP'!$A$1:$C$4384,3,0))</f>
        <v>Mädchen</v>
      </c>
      <c r="D35" s="39" t="str">
        <f>IF(D31="","",VLOOKUP(D31,'Berechnung MP'!$A$1:$C$4384,3,0))</f>
        <v>Junge</v>
      </c>
      <c r="E35" s="19">
        <f>IF(J30="Mädchen",C33,"")</f>
        <v>46505</v>
      </c>
      <c r="F35" s="21" t="str">
        <f>IF(J30="Mädchen","direkt vor Zeugung","")</f>
        <v>direkt vor Zeugung</v>
      </c>
      <c r="G35" s="61"/>
      <c r="H35" s="64"/>
      <c r="I35" s="25"/>
    </row>
    <row r="36" spans="1:10" x14ac:dyDescent="0.25">
      <c r="A36" s="72" t="s">
        <v>11</v>
      </c>
      <c r="B36" s="65" t="str">
        <f>IF(J36="Mädchen","Klassiche Stellung","")</f>
        <v>Klassiche Stellung</v>
      </c>
      <c r="C36" s="27" t="s">
        <v>45</v>
      </c>
      <c r="D36" s="13" t="s">
        <v>45</v>
      </c>
      <c r="E36" s="16" t="s">
        <v>48</v>
      </c>
      <c r="F36" s="55" t="str">
        <f>IF(J36="Mädchen","Natur-Jogurt-Tampon oder Weißer Essig Spülung am","")</f>
        <v>Natur-Jogurt-Tampon oder Weißer Essig Spülung am</v>
      </c>
      <c r="G36" s="59" t="str">
        <f>IF('NJ Berechnung CE'!B26="J","Junge",IF('NJ Berechnung CE'!B26="M","Mädchen",""))</f>
        <v/>
      </c>
      <c r="H36" s="62" t="str">
        <f>IF('NJ Berechnung CE'!C26="J","Junge",IF('NJ Berechnung CE'!C26="M","Mädchen",""))</f>
        <v>Mädchen</v>
      </c>
      <c r="I36" s="55" t="str">
        <f>IF(J36="Mädchen","Mann: heißes Bad am","")</f>
        <v>Mann: heißes Bad am</v>
      </c>
      <c r="J36" s="45" t="str">
        <f>IF(C37&lt;=$G$5,G36,H36)</f>
        <v>Mädchen</v>
      </c>
    </row>
    <row r="37" spans="1:10" x14ac:dyDescent="0.25">
      <c r="A37" s="66"/>
      <c r="B37" s="66"/>
      <c r="C37" s="28">
        <f>VLOOKUP(A36,'NJ Berechnung ES'!$K$8:$M$19,2,0)</f>
        <v>46562</v>
      </c>
      <c r="D37" s="14" t="str">
        <f>VLOOKUP(A36,'NJ Berechnung ES'!$K$8:$M$19,3,0)</f>
        <v/>
      </c>
      <c r="E37" s="17" t="str">
        <f>IF(J36="Mädchen","kein Orgasmus","")</f>
        <v>kein Orgasmus</v>
      </c>
      <c r="F37" s="56"/>
      <c r="G37" s="60"/>
      <c r="H37" s="63"/>
      <c r="I37" s="57"/>
    </row>
    <row r="38" spans="1:10" x14ac:dyDescent="0.25">
      <c r="A38" s="66"/>
      <c r="B38" s="66"/>
      <c r="C38" s="29" t="s">
        <v>46</v>
      </c>
      <c r="D38" s="15" t="s">
        <v>46</v>
      </c>
      <c r="E38" s="18" t="s">
        <v>49</v>
      </c>
      <c r="F38" s="56"/>
      <c r="G38" s="60"/>
      <c r="H38" s="63"/>
      <c r="I38" s="57"/>
    </row>
    <row r="39" spans="1:10" ht="12.75" customHeight="1" x14ac:dyDescent="0.25">
      <c r="A39" s="66"/>
      <c r="B39" s="66"/>
      <c r="C39" s="28">
        <f>IF(C37="","",C37-3)</f>
        <v>46559</v>
      </c>
      <c r="D39" s="38" t="str">
        <f>IF(D37="","",D37-3)</f>
        <v/>
      </c>
      <c r="E39" s="57" t="str">
        <f>IF(J36="Mädchen","Täglich min. 1  Woche lang vor dem:","")</f>
        <v>Täglich min. 1  Woche lang vor dem:</v>
      </c>
      <c r="F39" s="56"/>
      <c r="G39" s="60"/>
      <c r="H39" s="63"/>
      <c r="I39" s="24">
        <f>IF(J36="Mädchen",C39,"")</f>
        <v>46559</v>
      </c>
    </row>
    <row r="40" spans="1:10" x14ac:dyDescent="0.25">
      <c r="A40" s="66"/>
      <c r="B40" s="66"/>
      <c r="C40" s="29" t="s">
        <v>47</v>
      </c>
      <c r="D40" s="15" t="s">
        <v>47</v>
      </c>
      <c r="E40" s="58"/>
      <c r="F40" s="20">
        <f>IF(J36="Mädchen",C39,"")</f>
        <v>46559</v>
      </c>
      <c r="G40" s="60"/>
      <c r="H40" s="63"/>
      <c r="I40" s="17" t="str">
        <f>IF(J36="Mädchen","vor Zeugung","")</f>
        <v>vor Zeugung</v>
      </c>
    </row>
    <row r="41" spans="1:10" ht="13.8" thickBot="1" x14ac:dyDescent="0.3">
      <c r="A41" s="67"/>
      <c r="B41" s="67"/>
      <c r="C41" s="30" t="str">
        <f>IF(C37="","",VLOOKUP(C37,'Berechnung MP'!$A$1:$C$4384,3,0))</f>
        <v>Junge</v>
      </c>
      <c r="D41" s="39" t="str">
        <f>IF(D37="","",VLOOKUP(D37,'Berechnung MP'!$A$1:$C$4384,3,0))</f>
        <v/>
      </c>
      <c r="E41" s="19">
        <f>IF(J36="Mädchen",C39,"")</f>
        <v>46559</v>
      </c>
      <c r="F41" s="21" t="str">
        <f>IF(J36="Mädchen","direkt vor Zeugung","")</f>
        <v>direkt vor Zeugung</v>
      </c>
      <c r="G41" s="61"/>
      <c r="H41" s="64"/>
      <c r="I41" s="25"/>
    </row>
    <row r="42" spans="1:10" x14ac:dyDescent="0.25">
      <c r="A42" s="72" t="s">
        <v>12</v>
      </c>
      <c r="B42" s="65" t="str">
        <f>IF(J42="Mädchen","Klassiche Stellung","")</f>
        <v>Klassiche Stellung</v>
      </c>
      <c r="C42" s="27" t="s">
        <v>45</v>
      </c>
      <c r="D42" s="13" t="s">
        <v>45</v>
      </c>
      <c r="E42" s="16" t="s">
        <v>48</v>
      </c>
      <c r="F42" s="55" t="str">
        <f>IF(J42="Mädchen","Natur-Jogurt-Tampon oder Weißer Essig Spülung am","")</f>
        <v>Natur-Jogurt-Tampon oder Weißer Essig Spülung am</v>
      </c>
      <c r="G42" s="59" t="str">
        <f>IF('NJ Berechnung CE'!B27="J","Junge",IF('NJ Berechnung CE'!B27="M","Mädchen",""))</f>
        <v/>
      </c>
      <c r="H42" s="62" t="str">
        <f>IF('NJ Berechnung CE'!C27="J","Junge",IF('NJ Berechnung CE'!C27="M","Mädchen",""))</f>
        <v>Mädchen</v>
      </c>
      <c r="I42" s="55" t="str">
        <f>IF(J42="Mädchen","Mann: heißes Bad am","")</f>
        <v>Mann: heißes Bad am</v>
      </c>
      <c r="J42" s="45" t="str">
        <f>IF(C43&lt;=$G$5,G42,H42)</f>
        <v>Mädchen</v>
      </c>
    </row>
    <row r="43" spans="1:10" x14ac:dyDescent="0.25">
      <c r="A43" s="66"/>
      <c r="B43" s="66"/>
      <c r="C43" s="28">
        <f>VLOOKUP(A42,'NJ Berechnung ES'!$K$8:$M$19,2,0)</f>
        <v>46589</v>
      </c>
      <c r="D43" s="14" t="str">
        <f>VLOOKUP(A42,'NJ Berechnung ES'!$K$8:$M$19,3,0)</f>
        <v/>
      </c>
      <c r="E43" s="17" t="str">
        <f>IF(J42="Mädchen","kein Orgasmus","")</f>
        <v>kein Orgasmus</v>
      </c>
      <c r="F43" s="56"/>
      <c r="G43" s="60"/>
      <c r="H43" s="63"/>
      <c r="I43" s="57"/>
    </row>
    <row r="44" spans="1:10" x14ac:dyDescent="0.25">
      <c r="A44" s="66"/>
      <c r="B44" s="66"/>
      <c r="C44" s="29" t="s">
        <v>46</v>
      </c>
      <c r="D44" s="15" t="s">
        <v>46</v>
      </c>
      <c r="E44" s="18" t="s">
        <v>49</v>
      </c>
      <c r="F44" s="56"/>
      <c r="G44" s="60"/>
      <c r="H44" s="63"/>
      <c r="I44" s="57"/>
    </row>
    <row r="45" spans="1:10" x14ac:dyDescent="0.25">
      <c r="A45" s="66"/>
      <c r="B45" s="66"/>
      <c r="C45" s="28">
        <f>IF(C43="","",C43-3)</f>
        <v>46586</v>
      </c>
      <c r="D45" s="38" t="str">
        <f>IF(D43="","",D43-3)</f>
        <v/>
      </c>
      <c r="E45" s="57" t="str">
        <f>IF(J42="Mädchen","Täglich min. 1  Woche lang vor dem:","")</f>
        <v>Täglich min. 1  Woche lang vor dem:</v>
      </c>
      <c r="F45" s="56"/>
      <c r="G45" s="60"/>
      <c r="H45" s="63"/>
      <c r="I45" s="24">
        <f>IF(J42="Mädchen",C45,"")</f>
        <v>46586</v>
      </c>
    </row>
    <row r="46" spans="1:10" x14ac:dyDescent="0.25">
      <c r="A46" s="66"/>
      <c r="B46" s="66"/>
      <c r="C46" s="29" t="s">
        <v>47</v>
      </c>
      <c r="D46" s="15" t="s">
        <v>47</v>
      </c>
      <c r="E46" s="58"/>
      <c r="F46" s="20">
        <f>IF(J42="Mädchen",C45,"")</f>
        <v>46586</v>
      </c>
      <c r="G46" s="60"/>
      <c r="H46" s="63"/>
      <c r="I46" s="17" t="str">
        <f>IF(J42="Mädchen","vor Zeugung","")</f>
        <v>vor Zeugung</v>
      </c>
    </row>
    <row r="47" spans="1:10" ht="13.8" thickBot="1" x14ac:dyDescent="0.3">
      <c r="A47" s="67"/>
      <c r="B47" s="67"/>
      <c r="C47" s="30" t="str">
        <f>IF(C43="","",VLOOKUP(C43,'Berechnung MP'!$A$1:$C$4384,3,0))</f>
        <v>Junge</v>
      </c>
      <c r="D47" s="39" t="str">
        <f>IF(D43="","",VLOOKUP(D43,'Berechnung MP'!$A$1:$C$4384,3,0))</f>
        <v/>
      </c>
      <c r="E47" s="19">
        <f>IF(J42="Mädchen",C45,"")</f>
        <v>46586</v>
      </c>
      <c r="F47" s="21" t="str">
        <f>IF(J42="Mädchen","direkt vor Zeugung","")</f>
        <v>direkt vor Zeugung</v>
      </c>
      <c r="G47" s="61"/>
      <c r="H47" s="64"/>
      <c r="I47" s="25"/>
    </row>
    <row r="48" spans="1:10" x14ac:dyDescent="0.25">
      <c r="A48" s="72" t="s">
        <v>13</v>
      </c>
      <c r="B48" s="65" t="str">
        <f>IF(J48="Mädchen","Klassiche Stellung","")</f>
        <v>Klassiche Stellung</v>
      </c>
      <c r="C48" s="27" t="s">
        <v>45</v>
      </c>
      <c r="D48" s="13" t="s">
        <v>45</v>
      </c>
      <c r="E48" s="16" t="s">
        <v>48</v>
      </c>
      <c r="F48" s="55" t="str">
        <f>IF(J48="Mädchen","Natur-Jogurt-Tampon oder Weißer Essig Spülung am","")</f>
        <v>Natur-Jogurt-Tampon oder Weißer Essig Spülung am</v>
      </c>
      <c r="G48" s="59" t="str">
        <f>IF('NJ Berechnung CE'!B28="J","Junge",IF('NJ Berechnung CE'!B28="M","Mädchen",""))</f>
        <v/>
      </c>
      <c r="H48" s="62" t="str">
        <f>IF('NJ Berechnung CE'!C28="J","Junge",IF('NJ Berechnung CE'!C28="M","Mädchen",""))</f>
        <v>Mädchen</v>
      </c>
      <c r="I48" s="55" t="str">
        <f>IF(J48="Mädchen","Mann: heißes Bad am","")</f>
        <v>Mann: heißes Bad am</v>
      </c>
      <c r="J48" s="45" t="str">
        <f>IF(C49&lt;=$G$5,G48,H48)</f>
        <v>Mädchen</v>
      </c>
    </row>
    <row r="49" spans="1:10" x14ac:dyDescent="0.25">
      <c r="A49" s="66"/>
      <c r="B49" s="66"/>
      <c r="C49" s="28">
        <f>VLOOKUP(A48,'NJ Berechnung ES'!$K$8:$M$19,2,0)</f>
        <v>46616</v>
      </c>
      <c r="D49" s="14" t="str">
        <f>VLOOKUP(A48,'NJ Berechnung ES'!$K$8:$M$19,3,0)</f>
        <v/>
      </c>
      <c r="E49" s="17" t="str">
        <f>IF(J48="Mädchen","kein Orgasmus","")</f>
        <v>kein Orgasmus</v>
      </c>
      <c r="F49" s="56"/>
      <c r="G49" s="60"/>
      <c r="H49" s="63"/>
      <c r="I49" s="57"/>
    </row>
    <row r="50" spans="1:10" x14ac:dyDescent="0.25">
      <c r="A50" s="66"/>
      <c r="B50" s="66"/>
      <c r="C50" s="29" t="s">
        <v>46</v>
      </c>
      <c r="D50" s="15" t="s">
        <v>46</v>
      </c>
      <c r="E50" s="18" t="s">
        <v>49</v>
      </c>
      <c r="F50" s="56"/>
      <c r="G50" s="60"/>
      <c r="H50" s="63"/>
      <c r="I50" s="57"/>
    </row>
    <row r="51" spans="1:10" ht="12.75" customHeight="1" x14ac:dyDescent="0.25">
      <c r="A51" s="66"/>
      <c r="B51" s="66"/>
      <c r="C51" s="28">
        <f>IF(C49="","",C49-3)</f>
        <v>46613</v>
      </c>
      <c r="D51" s="38" t="str">
        <f>IF(D49="","",D49-3)</f>
        <v/>
      </c>
      <c r="E51" s="57" t="str">
        <f>IF(J48="Mädchen","Täglich min. 1  Woche lang vor dem:","")</f>
        <v>Täglich min. 1  Woche lang vor dem:</v>
      </c>
      <c r="F51" s="56"/>
      <c r="G51" s="60"/>
      <c r="H51" s="63"/>
      <c r="I51" s="24">
        <f>IF(J48="Mädchen",C51,"")</f>
        <v>46613</v>
      </c>
    </row>
    <row r="52" spans="1:10" x14ac:dyDescent="0.25">
      <c r="A52" s="66"/>
      <c r="B52" s="66"/>
      <c r="C52" s="29" t="s">
        <v>47</v>
      </c>
      <c r="D52" s="15" t="s">
        <v>47</v>
      </c>
      <c r="E52" s="58"/>
      <c r="F52" s="20">
        <f>IF(J48="Mädchen",C51,"")</f>
        <v>46613</v>
      </c>
      <c r="G52" s="60"/>
      <c r="H52" s="63"/>
      <c r="I52" s="17" t="str">
        <f>IF(J48="Mädchen","vor Zeugung","")</f>
        <v>vor Zeugung</v>
      </c>
    </row>
    <row r="53" spans="1:10" ht="13.8" thickBot="1" x14ac:dyDescent="0.3">
      <c r="A53" s="67"/>
      <c r="B53" s="67"/>
      <c r="C53" s="30" t="str">
        <f>IF(C49="","",VLOOKUP(C49,'Berechnung MP'!$A$1:$C$4384,3,0))</f>
        <v>Junge</v>
      </c>
      <c r="D53" s="39" t="str">
        <f>IF(D49="","",VLOOKUP(D49,'Berechnung MP'!$A$1:$C$4384,3,0))</f>
        <v/>
      </c>
      <c r="E53" s="19">
        <f>IF(J48="Mädchen",C51,"")</f>
        <v>46613</v>
      </c>
      <c r="F53" s="21" t="str">
        <f>IF(J48="Mädchen","direkt vor Zeugung","")</f>
        <v>direkt vor Zeugung</v>
      </c>
      <c r="G53" s="61"/>
      <c r="H53" s="64"/>
      <c r="I53" s="25"/>
    </row>
    <row r="54" spans="1:10" x14ac:dyDescent="0.25">
      <c r="A54" s="72" t="s">
        <v>14</v>
      </c>
      <c r="B54" s="65" t="str">
        <f>IF(J54="Mädchen","Klassiche Stellung","")</f>
        <v>Klassiche Stellung</v>
      </c>
      <c r="C54" s="27" t="s">
        <v>45</v>
      </c>
      <c r="D54" s="13" t="s">
        <v>45</v>
      </c>
      <c r="E54" s="16" t="s">
        <v>48</v>
      </c>
      <c r="F54" s="55" t="str">
        <f>IF(J54="Mädchen","Natur-Jogurt-Tampon oder Weißer Essig Spülung am","")</f>
        <v>Natur-Jogurt-Tampon oder Weißer Essig Spülung am</v>
      </c>
      <c r="G54" s="59" t="str">
        <f>IF('NJ Berechnung CE'!B29="J","Junge",IF('NJ Berechnung CE'!B29="M","Mädchen",""))</f>
        <v/>
      </c>
      <c r="H54" s="62" t="str">
        <f>IF('NJ Berechnung CE'!C29="J","Junge",IF('NJ Berechnung CE'!C29="M","Mädchen",""))</f>
        <v>Mädchen</v>
      </c>
      <c r="I54" s="55" t="str">
        <f>IF(J54="Mädchen","Mann: heißes Bad am","")</f>
        <v>Mann: heißes Bad am</v>
      </c>
      <c r="J54" s="45" t="str">
        <f>IF(C55&lt;=$G$5,G54,H54)</f>
        <v>Mädchen</v>
      </c>
    </row>
    <row r="55" spans="1:10" x14ac:dyDescent="0.25">
      <c r="A55" s="66"/>
      <c r="B55" s="66"/>
      <c r="C55" s="28">
        <f>VLOOKUP(A54,'NJ Berechnung ES'!$K$8:$M$19,2,0)</f>
        <v>46643</v>
      </c>
      <c r="D55" s="14" t="str">
        <f>VLOOKUP(A54,'NJ Berechnung ES'!$K$8:$M$19,3,0)</f>
        <v/>
      </c>
      <c r="E55" s="17" t="str">
        <f>IF(J54="Mädchen","kein Orgasmus","")</f>
        <v>kein Orgasmus</v>
      </c>
      <c r="F55" s="56"/>
      <c r="G55" s="60"/>
      <c r="H55" s="63"/>
      <c r="I55" s="57"/>
    </row>
    <row r="56" spans="1:10" x14ac:dyDescent="0.25">
      <c r="A56" s="66"/>
      <c r="B56" s="66"/>
      <c r="C56" s="29" t="s">
        <v>46</v>
      </c>
      <c r="D56" s="15" t="s">
        <v>46</v>
      </c>
      <c r="E56" s="18" t="s">
        <v>49</v>
      </c>
      <c r="F56" s="56"/>
      <c r="G56" s="60"/>
      <c r="H56" s="63"/>
      <c r="I56" s="57"/>
    </row>
    <row r="57" spans="1:10" x14ac:dyDescent="0.25">
      <c r="A57" s="66"/>
      <c r="B57" s="66"/>
      <c r="C57" s="28">
        <f>IF(C55="","",C55-3)</f>
        <v>46640</v>
      </c>
      <c r="D57" s="38" t="str">
        <f>IF(D55="","",D55-3)</f>
        <v/>
      </c>
      <c r="E57" s="57" t="str">
        <f>IF(J54="Mädchen","Täglich min. 1  Woche lang vor dem:","")</f>
        <v>Täglich min. 1  Woche lang vor dem:</v>
      </c>
      <c r="F57" s="56"/>
      <c r="G57" s="60"/>
      <c r="H57" s="63"/>
      <c r="I57" s="24">
        <f>IF(J54="Mädchen",C57,"")</f>
        <v>46640</v>
      </c>
    </row>
    <row r="58" spans="1:10" x14ac:dyDescent="0.25">
      <c r="A58" s="66"/>
      <c r="B58" s="66"/>
      <c r="C58" s="29" t="s">
        <v>47</v>
      </c>
      <c r="D58" s="15" t="s">
        <v>47</v>
      </c>
      <c r="E58" s="58"/>
      <c r="F58" s="20">
        <f>IF(J54="Mädchen",C57,"")</f>
        <v>46640</v>
      </c>
      <c r="G58" s="60"/>
      <c r="H58" s="63"/>
      <c r="I58" s="17" t="str">
        <f>IF(J54="Mädchen","vor Zeugung","")</f>
        <v>vor Zeugung</v>
      </c>
    </row>
    <row r="59" spans="1:10" ht="13.8" thickBot="1" x14ac:dyDescent="0.3">
      <c r="A59" s="67"/>
      <c r="B59" s="67"/>
      <c r="C59" s="30" t="str">
        <f>IF(C55="","",VLOOKUP(C55,'Berechnung MP'!$A$1:$C$4384,3,0))</f>
        <v>Junge</v>
      </c>
      <c r="D59" s="39" t="str">
        <f>IF(D55="","",VLOOKUP(D55,'Berechnung MP'!$A$1:$C$4384,3,0))</f>
        <v/>
      </c>
      <c r="E59" s="19">
        <f>IF(J54="Mädchen",C57,"")</f>
        <v>46640</v>
      </c>
      <c r="F59" s="21" t="str">
        <f>IF(J54="Mädchen","direkt vor Zeugung","")</f>
        <v>direkt vor Zeugung</v>
      </c>
      <c r="G59" s="61"/>
      <c r="H59" s="64"/>
      <c r="I59" s="25"/>
    </row>
    <row r="60" spans="1:10" x14ac:dyDescent="0.25">
      <c r="A60" s="72" t="s">
        <v>15</v>
      </c>
      <c r="B60" s="65" t="str">
        <f>IF(J60="Mädchen","Klassiche Stellung","")</f>
        <v>Klassiche Stellung</v>
      </c>
      <c r="C60" s="27" t="s">
        <v>45</v>
      </c>
      <c r="D60" s="13" t="s">
        <v>45</v>
      </c>
      <c r="E60" s="16" t="s">
        <v>48</v>
      </c>
      <c r="F60" s="55" t="str">
        <f>IF(J60="Mädchen","Natur-Jogurt-Tampon oder Weißer Essig Spülung am","")</f>
        <v>Natur-Jogurt-Tampon oder Weißer Essig Spülung am</v>
      </c>
      <c r="G60" s="59" t="str">
        <f>IF('NJ Berechnung CE'!B30="J","Junge",IF('NJ Berechnung CE'!B30="M","Mädchen",""))</f>
        <v/>
      </c>
      <c r="H60" s="62" t="str">
        <f>IF('NJ Berechnung CE'!C30="J","Junge",IF('NJ Berechnung CE'!C30="M","Mädchen",""))</f>
        <v>Mädchen</v>
      </c>
      <c r="I60" s="55" t="str">
        <f>IF(J60="Mädchen","Mann: heißes Bad am","")</f>
        <v>Mann: heißes Bad am</v>
      </c>
      <c r="J60" s="45" t="str">
        <f>IF(C61&lt;=$G$5,G60,H60)</f>
        <v>Mädchen</v>
      </c>
    </row>
    <row r="61" spans="1:10" x14ac:dyDescent="0.25">
      <c r="A61" s="66"/>
      <c r="B61" s="66"/>
      <c r="C61" s="28">
        <f>VLOOKUP(A60,'NJ Berechnung ES'!$K$8:$M$19,2,0)</f>
        <v>46670</v>
      </c>
      <c r="D61" s="14" t="str">
        <f>VLOOKUP(A60,'NJ Berechnung ES'!$K$8:$M$19,3,0)</f>
        <v/>
      </c>
      <c r="E61" s="17" t="str">
        <f>IF(J60="Mädchen","kein Orgasmus","")</f>
        <v>kein Orgasmus</v>
      </c>
      <c r="F61" s="56"/>
      <c r="G61" s="60"/>
      <c r="H61" s="63"/>
      <c r="I61" s="57"/>
    </row>
    <row r="62" spans="1:10" x14ac:dyDescent="0.25">
      <c r="A62" s="66"/>
      <c r="B62" s="66"/>
      <c r="C62" s="29" t="s">
        <v>46</v>
      </c>
      <c r="D62" s="15" t="s">
        <v>46</v>
      </c>
      <c r="E62" s="18" t="s">
        <v>49</v>
      </c>
      <c r="F62" s="56"/>
      <c r="G62" s="60"/>
      <c r="H62" s="63"/>
      <c r="I62" s="57"/>
    </row>
    <row r="63" spans="1:10" x14ac:dyDescent="0.25">
      <c r="A63" s="66"/>
      <c r="B63" s="66"/>
      <c r="C63" s="28">
        <f>IF(C61="","",C61-3)</f>
        <v>46667</v>
      </c>
      <c r="D63" s="38" t="str">
        <f>IF(D61="","",D61-3)</f>
        <v/>
      </c>
      <c r="E63" s="57" t="str">
        <f>IF(J60="Mädchen","Täglich min. 1  Woche lang vor dem:","")</f>
        <v>Täglich min. 1  Woche lang vor dem:</v>
      </c>
      <c r="F63" s="56"/>
      <c r="G63" s="60"/>
      <c r="H63" s="63"/>
      <c r="I63" s="24">
        <f>IF(J60="Mädchen",C63,"")</f>
        <v>46667</v>
      </c>
    </row>
    <row r="64" spans="1:10" x14ac:dyDescent="0.25">
      <c r="A64" s="66"/>
      <c r="B64" s="66"/>
      <c r="C64" s="29" t="s">
        <v>47</v>
      </c>
      <c r="D64" s="15" t="s">
        <v>47</v>
      </c>
      <c r="E64" s="58"/>
      <c r="F64" s="20">
        <f>IF(J60="Mädchen",C63,"")</f>
        <v>46667</v>
      </c>
      <c r="G64" s="60"/>
      <c r="H64" s="63"/>
      <c r="I64" s="17" t="str">
        <f>IF(J60="Mädchen","vor Zeugung","")</f>
        <v>vor Zeugung</v>
      </c>
    </row>
    <row r="65" spans="1:10" ht="13.8" thickBot="1" x14ac:dyDescent="0.3">
      <c r="A65" s="67"/>
      <c r="B65" s="67"/>
      <c r="C65" s="30" t="str">
        <f>IF(C61="","",VLOOKUP(C61,'Berechnung MP'!$A$1:$C$4384,3,0))</f>
        <v>Junge</v>
      </c>
      <c r="D65" s="39" t="str">
        <f>IF(D61="","",VLOOKUP(D61,'Berechnung MP'!$A$1:$C$4384,3,0))</f>
        <v/>
      </c>
      <c r="E65" s="19">
        <f>IF(J60="Mädchen",C63,"")</f>
        <v>46667</v>
      </c>
      <c r="F65" s="21" t="str">
        <f>IF(J60="Mädchen","direkt vor Zeugung","")</f>
        <v>direkt vor Zeugung</v>
      </c>
      <c r="G65" s="61"/>
      <c r="H65" s="64"/>
      <c r="I65" s="25"/>
    </row>
    <row r="66" spans="1:10" x14ac:dyDescent="0.25">
      <c r="A66" s="72" t="s">
        <v>16</v>
      </c>
      <c r="B66" s="65" t="str">
        <f>IF(J66="Mädchen","Klassiche Stellung","")</f>
        <v/>
      </c>
      <c r="C66" s="27" t="s">
        <v>45</v>
      </c>
      <c r="D66" s="13" t="s">
        <v>45</v>
      </c>
      <c r="E66" s="16" t="s">
        <v>48</v>
      </c>
      <c r="F66" s="55" t="str">
        <f>IF(J66="Mädchen","Natur-Jogurt-Tampon oder Weißer Essig Spülung am","")</f>
        <v/>
      </c>
      <c r="G66" s="59" t="str">
        <f>IF('NJ Berechnung CE'!B31="J","Junge",IF('NJ Berechnung CE'!B31="M","Mädchen",""))</f>
        <v/>
      </c>
      <c r="H66" s="62" t="str">
        <f>IF('NJ Berechnung CE'!C31="J","Junge",IF('NJ Berechnung CE'!C31="M","Mädchen",""))</f>
        <v>Junge</v>
      </c>
      <c r="I66" s="55" t="str">
        <f>IF(J66="Mädchen","Mann: heißes Bad am","")</f>
        <v/>
      </c>
      <c r="J66" s="45" t="str">
        <f>IF(C67&lt;=$G$5,G66,H66)</f>
        <v>Junge</v>
      </c>
    </row>
    <row r="67" spans="1:10" x14ac:dyDescent="0.25">
      <c r="A67" s="66"/>
      <c r="B67" s="66"/>
      <c r="C67" s="28">
        <f>VLOOKUP(A66,'NJ Berechnung ES'!$K$8:$M$19,2,0)</f>
        <v>46697</v>
      </c>
      <c r="D67" s="14" t="str">
        <f>VLOOKUP(A66,'NJ Berechnung ES'!$K$8:$M$19,3,0)</f>
        <v/>
      </c>
      <c r="E67" s="17" t="str">
        <f>IF(J66="Mädchen","kein Orgasmus","")</f>
        <v/>
      </c>
      <c r="F67" s="56"/>
      <c r="G67" s="60"/>
      <c r="H67" s="63"/>
      <c r="I67" s="57"/>
    </row>
    <row r="68" spans="1:10" x14ac:dyDescent="0.25">
      <c r="A68" s="66"/>
      <c r="B68" s="66"/>
      <c r="C68" s="29" t="s">
        <v>46</v>
      </c>
      <c r="D68" s="15" t="s">
        <v>46</v>
      </c>
      <c r="E68" s="18" t="s">
        <v>49</v>
      </c>
      <c r="F68" s="56"/>
      <c r="G68" s="60"/>
      <c r="H68" s="63"/>
      <c r="I68" s="57"/>
    </row>
    <row r="69" spans="1:10" x14ac:dyDescent="0.25">
      <c r="A69" s="66"/>
      <c r="B69" s="66"/>
      <c r="C69" s="28">
        <f>IF(C67="","",C67-3)</f>
        <v>46694</v>
      </c>
      <c r="D69" s="38" t="str">
        <f>IF(D67="","",D67-3)</f>
        <v/>
      </c>
      <c r="E69" s="57" t="str">
        <f>IF(J66="Mädchen","Täglich min. 1  Woche lang vor dem:","")</f>
        <v/>
      </c>
      <c r="F69" s="56"/>
      <c r="G69" s="60"/>
      <c r="H69" s="63"/>
      <c r="I69" s="24" t="str">
        <f>IF(J66="Mädchen",C69,"")</f>
        <v/>
      </c>
    </row>
    <row r="70" spans="1:10" x14ac:dyDescent="0.25">
      <c r="A70" s="66"/>
      <c r="B70" s="66"/>
      <c r="C70" s="29" t="s">
        <v>47</v>
      </c>
      <c r="D70" s="15" t="s">
        <v>47</v>
      </c>
      <c r="E70" s="58"/>
      <c r="F70" s="20" t="str">
        <f>IF(J66="Mädchen",C69,"")</f>
        <v/>
      </c>
      <c r="G70" s="60"/>
      <c r="H70" s="63"/>
      <c r="I70" s="17" t="str">
        <f>IF(J66="Mädchen","vor Zeugung","")</f>
        <v/>
      </c>
    </row>
    <row r="71" spans="1:10" ht="13.8" thickBot="1" x14ac:dyDescent="0.3">
      <c r="A71" s="67"/>
      <c r="B71" s="67"/>
      <c r="C71" s="30" t="str">
        <f>IF(C67="","",VLOOKUP(C67,'Berechnung MP'!$A$1:$C$4384,3,0))</f>
        <v>Junge</v>
      </c>
      <c r="D71" s="39" t="str">
        <f>IF(D67="","",VLOOKUP(D67,'Berechnung MP'!$A$1:$C$4384,3,0))</f>
        <v/>
      </c>
      <c r="E71" s="19" t="str">
        <f>IF(J66="Mädchen",C69,"")</f>
        <v/>
      </c>
      <c r="F71" s="21" t="str">
        <f>IF(J66="Mädchen","direkt vor Zeugung","")</f>
        <v/>
      </c>
      <c r="G71" s="61"/>
      <c r="H71" s="64"/>
      <c r="I71" s="25"/>
    </row>
    <row r="72" spans="1:10" x14ac:dyDescent="0.25">
      <c r="A72" s="72" t="s">
        <v>17</v>
      </c>
      <c r="B72" s="65" t="str">
        <f>IF(J72="Mädchen","Klassiche Stellung","")</f>
        <v/>
      </c>
      <c r="C72" s="27" t="s">
        <v>45</v>
      </c>
      <c r="D72" s="13" t="s">
        <v>45</v>
      </c>
      <c r="E72" s="16" t="s">
        <v>48</v>
      </c>
      <c r="F72" s="55" t="str">
        <f>IF(J72="Mädchen","Natur-Jogurt-Tampon oder Weißer Essig Spülung am","")</f>
        <v/>
      </c>
      <c r="G72" s="59" t="str">
        <f>IF('NJ Berechnung CE'!B32="J","Junge",IF('NJ Berechnung CE'!B32="M","Mädchen",""))</f>
        <v/>
      </c>
      <c r="H72" s="62" t="str">
        <f>IF('NJ Berechnung CE'!C32="J","Junge",IF('NJ Berechnung CE'!C32="M","Mädchen",""))</f>
        <v>Junge</v>
      </c>
      <c r="I72" s="55" t="str">
        <f>IF(J72="Mädchen","Mann: heißes Bad am","")</f>
        <v/>
      </c>
      <c r="J72" s="45" t="str">
        <f>IF(C73&lt;=$G$5,G72,H72)</f>
        <v>Junge</v>
      </c>
    </row>
    <row r="73" spans="1:10" x14ac:dyDescent="0.25">
      <c r="A73" s="66"/>
      <c r="B73" s="66"/>
      <c r="C73" s="28">
        <f>VLOOKUP(A72,'NJ Berechnung ES'!$K$8:$M$19,2,0)</f>
        <v>46724</v>
      </c>
      <c r="D73" s="14">
        <f>VLOOKUP(A72,'NJ Berechnung ES'!$K$8:$M$19,3,0)</f>
        <v>46751</v>
      </c>
      <c r="E73" s="17" t="str">
        <f>IF(J72="Mädchen","kein Orgasmus","")</f>
        <v/>
      </c>
      <c r="F73" s="56"/>
      <c r="G73" s="60"/>
      <c r="H73" s="63"/>
      <c r="I73" s="57"/>
    </row>
    <row r="74" spans="1:10" x14ac:dyDescent="0.25">
      <c r="A74" s="66"/>
      <c r="B74" s="66"/>
      <c r="C74" s="29" t="s">
        <v>46</v>
      </c>
      <c r="D74" s="15" t="s">
        <v>46</v>
      </c>
      <c r="E74" s="18" t="s">
        <v>49</v>
      </c>
      <c r="F74" s="56"/>
      <c r="G74" s="60"/>
      <c r="H74" s="63"/>
      <c r="I74" s="57"/>
    </row>
    <row r="75" spans="1:10" ht="12.75" customHeight="1" x14ac:dyDescent="0.25">
      <c r="A75" s="66"/>
      <c r="B75" s="66"/>
      <c r="C75" s="28">
        <f>IF(C73="","",C73-3)</f>
        <v>46721</v>
      </c>
      <c r="D75" s="38">
        <f>IF(D73="","",D73-3)</f>
        <v>46748</v>
      </c>
      <c r="E75" s="57" t="str">
        <f>IF(J72="Mädchen","Täglich min. 1  Woche lang vor dem:","")</f>
        <v/>
      </c>
      <c r="F75" s="56"/>
      <c r="G75" s="60"/>
      <c r="H75" s="63"/>
      <c r="I75" s="24" t="str">
        <f>IF(J72="Mädchen",C75,"")</f>
        <v/>
      </c>
    </row>
    <row r="76" spans="1:10" x14ac:dyDescent="0.25">
      <c r="A76" s="66"/>
      <c r="B76" s="66"/>
      <c r="C76" s="29" t="s">
        <v>47</v>
      </c>
      <c r="D76" s="15" t="s">
        <v>47</v>
      </c>
      <c r="E76" s="58"/>
      <c r="F76" s="20" t="str">
        <f>IF(J72="Mädchen",C75,"")</f>
        <v/>
      </c>
      <c r="G76" s="60"/>
      <c r="H76" s="63"/>
      <c r="I76" s="17" t="str">
        <f>IF(J72="Mädchen","vor Zeugung","")</f>
        <v/>
      </c>
    </row>
    <row r="77" spans="1:10" ht="13.8" thickBot="1" x14ac:dyDescent="0.3">
      <c r="A77" s="67"/>
      <c r="B77" s="67"/>
      <c r="C77" s="30" t="str">
        <f>IF(C73="","",VLOOKUP(C73,'Berechnung MP'!$A$1:$C$4384,3,0))</f>
        <v>Junge</v>
      </c>
      <c r="D77" s="39" t="str">
        <f>IF(D73="","",VLOOKUP(D73,'Berechnung MP'!$A$1:$C$4384,3,0))</f>
        <v>Junge</v>
      </c>
      <c r="E77" s="19" t="str">
        <f>IF(J72="Mädchen",C75,"")</f>
        <v/>
      </c>
      <c r="F77" s="21" t="str">
        <f>IF(J72="Mädchen","direkt vor Zeugung","")</f>
        <v/>
      </c>
      <c r="G77" s="61"/>
      <c r="H77" s="64"/>
      <c r="I77" s="25"/>
    </row>
    <row r="78" spans="1:10" x14ac:dyDescent="0.25">
      <c r="E78" s="10"/>
    </row>
    <row r="79" spans="1:10" x14ac:dyDescent="0.25">
      <c r="C79" s="5"/>
      <c r="D79" s="5"/>
    </row>
    <row r="83" spans="3:4" x14ac:dyDescent="0.25">
      <c r="C83" s="5"/>
      <c r="D83" s="5"/>
    </row>
    <row r="85" spans="3:4" x14ac:dyDescent="0.25">
      <c r="C85" s="5"/>
      <c r="D85" s="5"/>
    </row>
    <row r="89" spans="3:4" x14ac:dyDescent="0.25">
      <c r="C89" s="5"/>
      <c r="D89" s="5"/>
    </row>
    <row r="91" spans="3:4" x14ac:dyDescent="0.25">
      <c r="C91" s="5"/>
      <c r="D91" s="5"/>
    </row>
    <row r="95" spans="3:4" x14ac:dyDescent="0.25">
      <c r="C95" s="5"/>
      <c r="D95" s="5"/>
    </row>
    <row r="97" spans="3:4" x14ac:dyDescent="0.25">
      <c r="C97" s="5"/>
      <c r="D97" s="5"/>
    </row>
    <row r="101" spans="3:4" x14ac:dyDescent="0.25">
      <c r="C101" s="5"/>
      <c r="D101" s="5"/>
    </row>
    <row r="103" spans="3:4" x14ac:dyDescent="0.25">
      <c r="C103" s="5"/>
      <c r="D103" s="5"/>
    </row>
    <row r="107" spans="3:4" x14ac:dyDescent="0.25">
      <c r="C107" s="5"/>
      <c r="D107" s="5"/>
    </row>
    <row r="109" spans="3:4" x14ac:dyDescent="0.25">
      <c r="C109" s="5"/>
      <c r="D109" s="5"/>
    </row>
  </sheetData>
  <sheetProtection algorithmName="SHA-512" hashValue="wac0hg2OGDzP9OWyMEy42qzGeNqH9MdGzSE5//x4olRXFrfgDtJOf16p8/ztbMXB0HPRbD6nXy6UT7wAQfITGQ==" saltValue="1oWeBvaoikA+LVMdppHDkA==" spinCount="100000" sheet="1" selectLockedCells="1"/>
  <mergeCells count="86">
    <mergeCell ref="C3:D3"/>
    <mergeCell ref="C4:D4"/>
    <mergeCell ref="A6:A11"/>
    <mergeCell ref="B6:B11"/>
    <mergeCell ref="F6:F9"/>
    <mergeCell ref="G6:G11"/>
    <mergeCell ref="H6:H11"/>
    <mergeCell ref="I6:I8"/>
    <mergeCell ref="E9:E10"/>
    <mergeCell ref="A12:A17"/>
    <mergeCell ref="B12:B17"/>
    <mergeCell ref="F12:F15"/>
    <mergeCell ref="G12:G17"/>
    <mergeCell ref="H12:H17"/>
    <mergeCell ref="I12:I14"/>
    <mergeCell ref="E15:E16"/>
    <mergeCell ref="A18:A23"/>
    <mergeCell ref="B18:B23"/>
    <mergeCell ref="F18:F21"/>
    <mergeCell ref="G18:G23"/>
    <mergeCell ref="H18:H23"/>
    <mergeCell ref="I18:I20"/>
    <mergeCell ref="E21:E22"/>
    <mergeCell ref="A24:A29"/>
    <mergeCell ref="B24:B29"/>
    <mergeCell ref="F24:F27"/>
    <mergeCell ref="G24:G29"/>
    <mergeCell ref="H24:H29"/>
    <mergeCell ref="I24:I26"/>
    <mergeCell ref="E27:E28"/>
    <mergeCell ref="A30:A35"/>
    <mergeCell ref="B30:B35"/>
    <mergeCell ref="F30:F33"/>
    <mergeCell ref="G30:G35"/>
    <mergeCell ref="H30:H35"/>
    <mergeCell ref="I30:I32"/>
    <mergeCell ref="E33:E34"/>
    <mergeCell ref="A36:A41"/>
    <mergeCell ref="B36:B41"/>
    <mergeCell ref="F36:F39"/>
    <mergeCell ref="G36:G41"/>
    <mergeCell ref="H36:H41"/>
    <mergeCell ref="I36:I38"/>
    <mergeCell ref="E39:E40"/>
    <mergeCell ref="A42:A47"/>
    <mergeCell ref="B42:B47"/>
    <mergeCell ref="F42:F45"/>
    <mergeCell ref="G42:G47"/>
    <mergeCell ref="H42:H47"/>
    <mergeCell ref="I42:I44"/>
    <mergeCell ref="E45:E46"/>
    <mergeCell ref="A48:A53"/>
    <mergeCell ref="B48:B53"/>
    <mergeCell ref="F48:F51"/>
    <mergeCell ref="G48:G53"/>
    <mergeCell ref="H48:H53"/>
    <mergeCell ref="I48:I50"/>
    <mergeCell ref="E51:E52"/>
    <mergeCell ref="A54:A59"/>
    <mergeCell ref="B54:B59"/>
    <mergeCell ref="F54:F57"/>
    <mergeCell ref="G54:G59"/>
    <mergeCell ref="H54:H59"/>
    <mergeCell ref="I54:I56"/>
    <mergeCell ref="E57:E58"/>
    <mergeCell ref="A60:A65"/>
    <mergeCell ref="B60:B65"/>
    <mergeCell ref="F60:F63"/>
    <mergeCell ref="G60:G65"/>
    <mergeCell ref="H60:H65"/>
    <mergeCell ref="I60:I62"/>
    <mergeCell ref="E63:E64"/>
    <mergeCell ref="A66:A71"/>
    <mergeCell ref="B66:B71"/>
    <mergeCell ref="F66:F69"/>
    <mergeCell ref="G66:G71"/>
    <mergeCell ref="H66:H71"/>
    <mergeCell ref="I66:I68"/>
    <mergeCell ref="E69:E70"/>
    <mergeCell ref="A72:A77"/>
    <mergeCell ref="B72:B77"/>
    <mergeCell ref="F72:F75"/>
    <mergeCell ref="G72:G77"/>
    <mergeCell ref="H72:H77"/>
    <mergeCell ref="I72:I74"/>
    <mergeCell ref="E75:E76"/>
  </mergeCells>
  <conditionalFormatting sqref="C53:D53 G6:H6 G72:H72 C71:D71 C11:D11 C17:D17 C23:D23 C29:D29 C35:D35 C41:D41 C47:D47 C59:D59 C65:D65 G12:H12 G18:H18 G24:H24 G30:H30 G36:H36 G42:H42 G48:H48 G54:H54 G60:H60 G66:H66 C77:D77">
    <cfRule type="cellIs" dxfId="3" priority="1" stopIfTrue="1" operator="equal">
      <formula>"Mädchen"</formula>
    </cfRule>
    <cfRule type="cellIs" dxfId="2" priority="2" stopIfTrue="1" operator="equal">
      <formula>"Junge"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&amp;C&amp;14Die STORCH-Methode&amp;REingaben in Tabelle "Eingaben"</oddHeader>
    <oddFooter xml:space="preserve">&amp;L(c) Copyright 2012 bei www.geschlechtsbestimmung.net  -  Alle Angaben sind ohne Gewähr - Beachten Sie unbedingt die Rechtlichen Hinweise im Buch
</oddFooter>
  </headerFooter>
  <rowBreaks count="2" manualBreakCount="2">
    <brk id="29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4</vt:i4>
      </vt:variant>
    </vt:vector>
  </HeadingPairs>
  <TitlesOfParts>
    <vt:vector size="14" baseType="lpstr">
      <vt:lpstr>Eingaben</vt:lpstr>
      <vt:lpstr>Mädchen 2026</vt:lpstr>
      <vt:lpstr>Junge 2026</vt:lpstr>
      <vt:lpstr>Berechnung MP</vt:lpstr>
      <vt:lpstr>AJ Berechnung CE</vt:lpstr>
      <vt:lpstr>AJ Berechnung ES</vt:lpstr>
      <vt:lpstr>NJ Berechnung CE</vt:lpstr>
      <vt:lpstr>NJ Berechnung ES</vt:lpstr>
      <vt:lpstr>Mädchen 2027</vt:lpstr>
      <vt:lpstr>Junge 2027</vt:lpstr>
      <vt:lpstr>'Junge 2026'!Drucktitel</vt:lpstr>
      <vt:lpstr>'Junge 2027'!Drucktitel</vt:lpstr>
      <vt:lpstr>'Mädchen 2026'!Drucktitel</vt:lpstr>
      <vt:lpstr>'Mädchen 2027'!Drucktitel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</dc:creator>
  <cp:lastModifiedBy>Maurer Uwe</cp:lastModifiedBy>
  <cp:lastPrinted>2014-04-14T09:27:24Z</cp:lastPrinted>
  <dcterms:created xsi:type="dcterms:W3CDTF">2012-02-19T21:17:22Z</dcterms:created>
  <dcterms:modified xsi:type="dcterms:W3CDTF">2026-01-23T13:16:17Z</dcterms:modified>
</cp:coreProperties>
</file>